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Otevřená\"/>
    </mc:Choice>
  </mc:AlternateContent>
  <xr:revisionPtr revIDLastSave="0" documentId="8_{2E279D90-E4F6-4B92-8FD4-08E50C5D0847}" xr6:coauthVersionLast="47" xr6:coauthVersionMax="47" xr10:uidLastSave="{00000000-0000-0000-0000-000000000000}"/>
  <bookViews>
    <workbookView xWindow="-120" yWindow="-120" windowWidth="57840" windowHeight="23640" xr2:uid="{00000000-000D-0000-FFFF-FFFF00000000}"/>
  </bookViews>
  <sheets>
    <sheet name="PS 1701"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1701'!$A$10:$L$426</definedName>
    <definedName name="_xlnm.Print_Titles" localSheetId="0">'PS 1701'!$9:$12</definedName>
    <definedName name="_xlnm.Print_Area" localSheetId="0">'PS 1701'!$B$1:$L$426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02" i="1" l="1"/>
  <c r="L294" i="1"/>
  <c r="L286" i="1"/>
  <c r="L282" i="1"/>
  <c r="L270" i="1"/>
  <c r="L122" i="1" l="1"/>
  <c r="L118" i="1"/>
  <c r="L114" i="1"/>
  <c r="L132" i="1"/>
  <c r="L136" i="1"/>
  <c r="L140" i="1"/>
  <c r="L144" i="1"/>
  <c r="L148" i="1"/>
  <c r="L152" i="1"/>
  <c r="L156" i="1"/>
  <c r="L160" i="1"/>
  <c r="L164" i="1"/>
  <c r="L168" i="1"/>
  <c r="L172" i="1"/>
  <c r="L176" i="1"/>
  <c r="L180" i="1"/>
  <c r="L184" i="1"/>
  <c r="L188" i="1"/>
  <c r="L192" i="1"/>
  <c r="L196" i="1"/>
  <c r="L200" i="1"/>
  <c r="L204" i="1"/>
  <c r="L208" i="1"/>
  <c r="L212" i="1"/>
  <c r="L216" i="1"/>
  <c r="L220" i="1"/>
  <c r="L224" i="1"/>
  <c r="L228" i="1"/>
  <c r="L232" i="1"/>
  <c r="L236" i="1"/>
  <c r="F5" i="1"/>
  <c r="L1" i="1"/>
  <c r="C426" i="1"/>
  <c r="L422" i="1"/>
  <c r="L418" i="1"/>
  <c r="L414" i="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10" i="1"/>
  <c r="L306" i="1"/>
  <c r="L298" i="1"/>
  <c r="L290" i="1"/>
  <c r="L278" i="1"/>
  <c r="L274" i="1"/>
  <c r="L266" i="1"/>
  <c r="L262" i="1"/>
  <c r="L258" i="1"/>
  <c r="L254" i="1"/>
  <c r="L250" i="1"/>
  <c r="L246" i="1"/>
  <c r="L242" i="1"/>
  <c r="L240" i="1" l="1"/>
  <c r="L426" i="1"/>
  <c r="L66" i="1" l="1"/>
  <c r="J66" i="1"/>
  <c r="L62" i="1"/>
  <c r="J62" i="1"/>
  <c r="J86" i="1"/>
  <c r="L106" i="1"/>
  <c r="J106" i="1"/>
  <c r="L102" i="1"/>
  <c r="J102" i="1"/>
  <c r="L98" i="1"/>
  <c r="J98" i="1"/>
  <c r="L94" i="1"/>
  <c r="J94" i="1"/>
  <c r="L90" i="1"/>
  <c r="J90" i="1"/>
  <c r="L126" i="1"/>
  <c r="J126" i="1"/>
  <c r="J122" i="1"/>
  <c r="J118" i="1"/>
  <c r="L110" i="1"/>
  <c r="J110" i="1"/>
  <c r="L86" i="1"/>
  <c r="J216" i="1" l="1"/>
  <c r="J212" i="1"/>
  <c r="J236" i="1" l="1"/>
  <c r="J232" i="1"/>
  <c r="J228" i="1"/>
  <c r="J224" i="1"/>
  <c r="J220" i="1"/>
  <c r="J208" i="1"/>
  <c r="J204" i="1"/>
  <c r="J200" i="1"/>
  <c r="J196" i="1"/>
  <c r="J192" i="1"/>
  <c r="J188" i="1"/>
  <c r="J184" i="1"/>
  <c r="J180" i="1"/>
  <c r="J176" i="1"/>
  <c r="J172" i="1"/>
  <c r="J168" i="1"/>
  <c r="J164" i="1"/>
  <c r="J160" i="1"/>
  <c r="J156" i="1"/>
  <c r="J152" i="1"/>
  <c r="J148" i="1"/>
  <c r="J144" i="1"/>
  <c r="J140" i="1"/>
  <c r="J136" i="1"/>
  <c r="J132" i="1"/>
  <c r="C240" i="1"/>
  <c r="L46" i="1" l="1"/>
  <c r="L30" i="1"/>
  <c r="L34" i="1"/>
  <c r="L50" i="1"/>
  <c r="L58" i="1" l="1"/>
  <c r="L54" i="1"/>
  <c r="L42" i="1"/>
  <c r="L38" i="1"/>
  <c r="L26" i="1"/>
  <c r="L82" i="1" l="1"/>
  <c r="L78" i="1"/>
  <c r="L74" i="1"/>
  <c r="L70" i="1"/>
  <c r="L22" i="1"/>
  <c r="L18" i="1"/>
  <c r="L14" i="1"/>
  <c r="L130" i="1" l="1"/>
  <c r="B14" i="1"/>
  <c r="B18" i="1" l="1"/>
  <c r="B22" i="1" s="1"/>
  <c r="B26" i="1" l="1"/>
  <c r="J1" i="4"/>
  <c r="L1" i="4" l="1"/>
  <c r="B30" i="1" l="1"/>
  <c r="L9" i="1"/>
  <c r="B9" i="1"/>
  <c r="B34" i="1" l="1"/>
  <c r="F4" i="1"/>
  <c r="B38" i="1" l="1"/>
  <c r="B42" i="1" s="1"/>
  <c r="B46" i="1" s="1"/>
  <c r="K9" i="1"/>
  <c r="B50" i="1" l="1"/>
  <c r="Q2" i="1"/>
  <c r="B54" i="1" l="1"/>
  <c r="B58" i="1" s="1"/>
  <c r="B62" i="1" l="1"/>
  <c r="B66" i="1" s="1"/>
  <c r="B70" i="1" s="1"/>
  <c r="B74" i="1" l="1"/>
  <c r="B78" i="1" l="1"/>
  <c r="B82" i="1" s="1"/>
  <c r="B86" i="1" l="1"/>
  <c r="B90" i="1" l="1"/>
  <c r="B94" i="1" l="1"/>
  <c r="B98" i="1" l="1"/>
  <c r="B102" i="1" l="1"/>
  <c r="B106" i="1" l="1"/>
  <c r="B110" i="1" l="1"/>
  <c r="B114" i="1" s="1"/>
  <c r="B118" i="1" s="1"/>
  <c r="B122" i="1" s="1"/>
  <c r="B126"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l="1"/>
  <c r="B216" i="1" s="1"/>
  <c r="B220" i="1" s="1"/>
  <c r="B224" i="1" l="1"/>
  <c r="B228" i="1" s="1"/>
  <c r="B232" i="1" s="1"/>
  <c r="B236" i="1" s="1"/>
  <c r="B242" i="1" l="1"/>
  <c r="B246" i="1" s="1"/>
  <c r="B250" i="1" s="1"/>
  <c r="B254" i="1" s="1"/>
  <c r="B258" i="1" s="1"/>
  <c r="B262" i="1" s="1"/>
  <c r="B266" i="1" s="1"/>
  <c r="B270" i="1" l="1"/>
  <c r="B274" i="1" l="1"/>
  <c r="B278" i="1" s="1"/>
  <c r="B282" i="1" l="1"/>
  <c r="B286" i="1" l="1"/>
  <c r="B290" i="1" s="1"/>
  <c r="B294" i="1" s="1"/>
  <c r="B298" i="1" s="1"/>
  <c r="B302" i="1" s="1"/>
  <c r="B306" i="1" s="1"/>
  <c r="B310" i="1" l="1"/>
  <c r="B314" i="1" s="1"/>
  <c r="B318" i="1" s="1"/>
  <c r="B322" i="1" s="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18" i="1" s="1"/>
  <c r="B422"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DC709376-E6C2-4F37-9AD1-8651D3D91C35}">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2" authorId="0" shapeId="0" xr:uid="{4E5542C0-64CB-4465-B5C4-78B70E21ACFD}">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243" authorId="0" shapeId="0" xr:uid="{F24B5945-C23F-46D3-B000-C81DD7502A6B}">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<sst xmlns="http://schemas.openxmlformats.org/spreadsheetml/2006/main" count="1227" uniqueCount="357">
  <si>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</si>
  <si>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</si>
  <si>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</si>
  <si>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</si>
  <si>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</si>
  <si>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</si>
  <si>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</si>
  <si>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</si>
  <si>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</si>
  <si>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</si>
  <si>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</si>
  <si>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</si>
  <si>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</si>
  <si>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</si>
  <si>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</si>
  <si>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</si>
  <si>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</si>
  <si>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</si>
  <si>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</si>
  <si>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</si>
  <si>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</si>
  <si>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</si>
  <si>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</si>
  <si>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</si>
  <si>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</si>
  <si>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</si>
  <si>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</si>
  <si>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</si>
  <si>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</si>
  <si>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</si>
  <si>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</si>
  <si>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</si>
  <si>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</si>
  <si>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</si>
  <si>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</si>
  <si>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</si>
  <si>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</si>
  <si>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</si>
  <si>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</si>
  <si>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</si>
  <si>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</si>
  <si>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</si>
  <si>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</si>
  <si>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</si>
  <si>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</si>
  <si>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</si>
  <si>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</si>
  <si>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</si>
  <si>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</si>
  <si>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</si>
  <si>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</si>
  <si>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</si>
  <si>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</si>
  <si>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</si>
  <si>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</si>
  <si>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</si>
  <si>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</si>
  <si>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</si>
  <si>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</si>
  <si>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</si>
  <si>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</si>
  <si>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</si>
  <si>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</si>
  <si>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</si>
  <si>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</si>
  <si>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</si>
  <si>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</si>
  <si>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</si>
  <si>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</si>
  <si>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</si>
  <si>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</si>
  <si>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</si>
  <si>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</si>
  <si>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</si>
  <si>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</si>
  <si>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</si>
  <si>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</si>
  <si>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</si>
  <si>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</si>
  <si>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</si>
  <si>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</si>
  <si>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</si>
  <si>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</si>
  <si>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</si>
  <si>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</si>
  <si>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</si>
  <si>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</si>
  <si>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</si>
  <si>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</si>
  <si>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</si>
  <si>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</si>
  <si>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</si>
  <si>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</si>
  <si>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</si>
  <si>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</si>
  <si>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</si>
  <si>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</si>
  <si>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</si>
  <si>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</si>
  <si>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</si>
  <si>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</si>
  <si>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</si>
  <si>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</si>
  <si>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</si>
  <si>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</si>
  <si>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</si>
  <si>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</si>
  <si>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</si>
  <si>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</si>
  <si>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</si>
  <si>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</si>
  <si>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</si>
  <si>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</si>
  <si>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</si>
  <si>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</si>
  <si>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</si>
  <si>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</si>
  <si>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</si>
  <si>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</si>
  <si>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</si>
  <si>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</si>
  <si>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</si>
  <si>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</si>
  <si>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</si>
  <si>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</si>
  <si>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</si>
  <si>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</si>
  <si>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</si>
  <si>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</si>
  <si>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</si>
  <si>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</si>
  <si>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</si>
  <si>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</si>
  <si>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</si>
  <si>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Součet</t>
  </si>
  <si>
    <t/>
  </si>
  <si>
    <t>viz textová a výkresová část projektové dokumentace</t>
  </si>
  <si>
    <t>75J212</t>
  </si>
  <si>
    <t>KABEL SDĚLOVACÍ PRO VNITŘNÍ POUŽITÍ DO 10 PÁRŮ PRŮMĚRU 0,5 MM</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</si>
  <si>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</si>
  <si>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75IF31</t>
  </si>
  <si>
    <t>ZEMNÍCÍ SVORKOVNICE</t>
  </si>
  <si>
    <t>75IF91</t>
  </si>
  <si>
    <t>KONSTRUKCE DO SKŘÍNĚ 19" PRO UPEVNĚNÍ ZAŘÍZENÍ</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</si>
  <si>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</si>
  <si>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</si>
  <si>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</si>
  <si>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</si>
  <si>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</si>
  <si>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</si>
  <si>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PZTS</t>
  </si>
  <si>
    <t>75O511</t>
  </si>
  <si>
    <t>kus</t>
  </si>
  <si>
    <t>Technická specifikace položky odpovídá příslušné cenové soustavě.</t>
  </si>
  <si>
    <t>Kompletní přepěťová ochrana ústředny vč. příslušenství</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</si>
  <si>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</si>
  <si>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</si>
  <si>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75O5J1</t>
  </si>
  <si>
    <t>75O5J2</t>
  </si>
  <si>
    <t>75O571</t>
  </si>
  <si>
    <t>75O592</t>
  </si>
  <si>
    <t>75O5B1</t>
  </si>
  <si>
    <t>75O5H1</t>
  </si>
  <si>
    <t>75O5G1</t>
  </si>
  <si>
    <t>Akumulátorová baterie 12V do 17 Ah - dodávka, montáž</t>
  </si>
  <si>
    <t>75O561</t>
  </si>
  <si>
    <t>Modul relé pro ovládání osvětlení systémem EZS</t>
  </si>
  <si>
    <t>75J321</t>
  </si>
  <si>
    <t>kmpár</t>
  </si>
  <si>
    <t>75J32X</t>
  </si>
  <si>
    <t>742G11</t>
  </si>
  <si>
    <t>742L11</t>
  </si>
  <si>
    <t>744612</t>
  </si>
  <si>
    <t>75O5O2</t>
  </si>
  <si>
    <t>75O5O4</t>
  </si>
  <si>
    <t>75O5O5</t>
  </si>
  <si>
    <t>celek</t>
  </si>
  <si>
    <t>64: 35; viz textová a výkresová část projektové dokumentace</t>
  </si>
  <si>
    <t>75O961</t>
  </si>
  <si>
    <t>DDTS ŽDC, SPOLUPRÁCE ZHOTOVITELE URČENÉHO ZAŘÍZENÍ PŘI INTEGRACI DO DDTS</t>
  </si>
  <si>
    <t>KABEL SDĚLOVACÍ PRO STRUKTUROVANOU KABELÁŽ FTP/STP</t>
  </si>
  <si>
    <t>KABEL SDĚLOVACÍ PRO STRUKTUROVANOU KABELÁŽ FTP/STP - MONTÁŽ</t>
  </si>
  <si>
    <t>75J23X</t>
  </si>
  <si>
    <t>KABEL SDĚLOVACÍ, MONTÁŽ A UPEVNĚNÍ</t>
  </si>
  <si>
    <t>ELEKTROINSTALAČNÍ LIŠTA ŠÍŘKY DO 30 MM</t>
  </si>
  <si>
    <t>703511</t>
  </si>
  <si>
    <t>KABEL NN DVOU- A TŘÍŽÍLOVÝ CU S PLASTOVOU IZOLACÍ DO 2,5 MM2</t>
  </si>
  <si>
    <t>UKONČENÍ DVOU AŽ PĚTIŽÍLOVÉHO KABELU V ROZVADĚČI NEBO NA PŘÍSTROJI DO 2,5 MM2</t>
  </si>
  <si>
    <t>KABEL NN NEBO VODIČ JEDNOŽÍLOVÝ CU S PLASTOVOU IZOLACÍ STÍNĚNÝ OD 4 DO 16 MM2</t>
  </si>
  <si>
    <t>742F32</t>
  </si>
  <si>
    <t>JISTIČ JEDNOPÓLOVÝ (10 KA) OD 4 DO 10 A</t>
  </si>
  <si>
    <t>Přenosový systém</t>
  </si>
  <si>
    <t>DATOVÁ INFRASTRUKTURA LAN, SWITCH ETHERNET L2 - MONTÁŽ</t>
  </si>
  <si>
    <t>75M91X</t>
  </si>
  <si>
    <t>75JB12</t>
  </si>
  <si>
    <t>DATOVÝ ROZVADĚČ 19" 600X600 DO 32 U</t>
  </si>
  <si>
    <t>DATOVÝ ROZVADĚČ 19" 600X600 - MONTÁŽ</t>
  </si>
  <si>
    <t>75JB1X</t>
  </si>
  <si>
    <t>75IF9X</t>
  </si>
  <si>
    <t>KONSTRUKCE DO SKŘÍNĚ 19" PRO UPEVNĚNÍ ZAŘÍZENÍ - MONTÁŽ</t>
  </si>
  <si>
    <t>75IF3X</t>
  </si>
  <si>
    <t>ZEMNÍCÍ SVORKOVNICE - MONTÁŽ</t>
  </si>
  <si>
    <t>ÚPRAVA PŘENOSOVÉ A DATOVÉ SÍTĚ (KONFIGURACE, NASTAVENÍ)</t>
  </si>
  <si>
    <t>hod</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</si>
  <si>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</si>
  <si>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ZAJIŠTĚNÍ ZAOKRUHOVÁNÍ (SESTAVENÍ OKRUHU, MĚŘENÍ, KONFIGURACE SYSTÉMU)</t>
  </si>
  <si>
    <t>PANEL ZÁSUVKOVÝ DO 19" SKŘÍNĚ</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</si>
  <si>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</si>
  <si>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 V DO 1000 VA - MONTÁŽ</t>
  </si>
  <si>
    <t>75K321</t>
  </si>
  <si>
    <t>75K32X</t>
  </si>
  <si>
    <t>ZÁLOŽNÍ ZDROJ UPS - BATERIOVÝ BOX</t>
  </si>
  <si>
    <t>747213</t>
  </si>
  <si>
    <t>CELKOVÁ PROHLÍDKA, ZKOUŠENÍ, MĚŘENÍ A VYHOTOVENÍ VÝCHOZÍ REVIZNÍ ZPRÁVY, PRO OBJEM IN PŘES 500 DO 1000 TIS. KČ</t>
  </si>
  <si>
    <t>703512</t>
  </si>
  <si>
    <t>ELEKTROINSTALAČNÍ LIŠTA ŠÍŘKY PŘES 30 DO 60 MM</t>
  </si>
  <si>
    <t>METALICKÝ PATCHCORD DO 2M</t>
  </si>
  <si>
    <t>742F11</t>
  </si>
  <si>
    <t>KABEL NN NEBO VODIČ JEDNOŽÍLOVÝ CU S PLASTOVOU IZOLACÍ DO 2,5 MM2</t>
  </si>
  <si>
    <t>742K11</t>
  </si>
  <si>
    <t>UKONČENÍ JEDNOŽÍLOVÉHO KABELU V ROZVADĚČI NEBO NA PŘÍSTROJI DO 2,5 MM2</t>
  </si>
  <si>
    <t>napájení: 230VAC</t>
  </si>
  <si>
    <t>včetně SNMP dohledu</t>
  </si>
  <si>
    <t>75JA51</t>
  </si>
  <si>
    <t>75JA5X</t>
  </si>
  <si>
    <t>DDTS</t>
  </si>
  <si>
    <t>1</t>
  </si>
  <si>
    <t>za Díl 1</t>
  </si>
  <si>
    <t>2</t>
  </si>
  <si>
    <t>3</t>
  </si>
  <si>
    <t>DDTS ŽDC, INTEGRAČNÍ KONCENTRÁTOR, SW ÚPRAVA</t>
  </si>
  <si>
    <t>KUS</t>
  </si>
  <si>
    <t>1. Položka obsahuje:
 – veškeré konfigurační a licenční doplnění a SW práce na stávající InK pro doplnění a integraci nových TLS
 – náklady na mzdy
2. Položka neobsahuje:
 X
3. Způsob měření:
Udává se počet kusů kompletní konstrukce nebo práce.</t>
  </si>
  <si>
    <t>75O915</t>
  </si>
  <si>
    <t>DDTS ŽDC, PŘEVODNÍK M-BUS/ ETHERNET</t>
  </si>
  <si>
    <t>75O91A</t>
  </si>
  <si>
    <t>DDTS ŽDC, KOMUNIKAČNÍ PŘEVODNÍK</t>
  </si>
  <si>
    <t>75O918</t>
  </si>
  <si>
    <t>DDTS ŽDC, SNÍMAČ TEPLOTY A VLHKOSTI</t>
  </si>
  <si>
    <t>75O91X</t>
  </si>
  <si>
    <t>DDTS ŽDC, MONTÁŽ</t>
  </si>
  <si>
    <t>75O923</t>
  </si>
  <si>
    <t>DDTS ŽDC, SW DOPLNĚNÍ INS</t>
  </si>
  <si>
    <t>75O938</t>
  </si>
  <si>
    <t>DDTS ŽDC, KLIENTSKÉ PRACOVIŠTĚ TENKÝ KLIENT</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</si>
  <si>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</si>
  <si>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</si>
  <si>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</si>
  <si>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</si>
  <si>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</si>
  <si>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</si>
  <si>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</si>
  <si>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</si>
  <si>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</si>
  <si>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DDTS ŽDC, ZÁVĚREČNÁ ZKOUŠKA</t>
  </si>
  <si>
    <t>HOD</t>
  </si>
  <si>
    <t xml:space="preserve">DDTS ŽDC, DOPLNĚNÍ, PARAMETRIZACE A KONFIGURACE SMS BRÁNY </t>
  </si>
  <si>
    <t>1. Položka obsahuje:
 – veškeré konfigurační práce
 – náklady na mzdy
2. Položka neobsahuje:
 X
3. Způsob měření:
Udává se počet kusů kompletní konstrukce nebo práce.</t>
  </si>
  <si>
    <t>747705</t>
  </si>
  <si>
    <t>MANIPULACE NA ZAŘÍZENÍCH PROVÁDĚNÉ PROVOZOVATELEM</t>
  </si>
  <si>
    <t>747706</t>
  </si>
  <si>
    <t>ZJIŠŤOVÁNÍ STÁVAJÍCÍHO STAVU ROZVODŮ NN</t>
  </si>
  <si>
    <t>747704</t>
  </si>
  <si>
    <t>ZAŠKOLENÍ OBSLUHY</t>
  </si>
  <si>
    <t>747703</t>
  </si>
  <si>
    <t>ZKUŠEBNÍ PROVOZ</t>
  </si>
  <si>
    <t>747701</t>
  </si>
  <si>
    <t>DOKONČOVACÍ MONTÁŽNÍ PRÁCE NA ELEKTRICKÉM ZAŘÍZENÍ</t>
  </si>
  <si>
    <t>747702</t>
  </si>
  <si>
    <t>ÚPRAVA ZAPOJENÍ STÁVAJÍCÍCH KABELOVÝCH SKŘÍNÍ/ROZVADĚČŮ</t>
  </si>
  <si>
    <t>747214</t>
  </si>
  <si>
    <t>CELKOVÁ PROHLÍDKA, ZKOUŠENÍ, MĚŘENÍ A VYHOTOVENÍ VÝCHOZÍ REVIZNÍ ZPRÁVY, PRO OBJEM IN - PŘÍPLATEK ZA KAŽDÝCH DALŠÍCH I ZAPOČATÝCH 500 TIS. KČ</t>
  </si>
  <si>
    <t>742P15</t>
  </si>
  <si>
    <t>OZNAČOVACÍ ŠTÍTEK NA KABEL</t>
  </si>
  <si>
    <t>1. Položka obsahuje:
 – dodávku specifikované kabelizace včetně potřebného drobného montážního materiálu
 – kompletní montáž, dopravu a skladování
2. Položka neobsahuje:
 X
3. Způsob měření:
Dodávka specifikované kabelizace se měří v kusech.</t>
  </si>
  <si>
    <t>744R33</t>
  </si>
  <si>
    <t>DIN LIŠTA - 0,5 M</t>
  </si>
  <si>
    <t>703762</t>
  </si>
  <si>
    <t>KABELOVÁ UCPÁVKA VODĚ ODOLNÁ PRO VNITŘNÍ PRŮMĚR OTVORU 65 - 110MM</t>
  </si>
  <si>
    <t>742P13</t>
  </si>
  <si>
    <t>ZATAŽENÍ KABELU DO CHRÁNIČKY - KABEL DO 4 KG/M</t>
  </si>
  <si>
    <t>M</t>
  </si>
  <si>
    <t>703412</t>
  </si>
  <si>
    <t>ELEKTROINSTALAČNÍ TRUBKA PLASTOVÁ VČETNĚ UPEVNĚNÍ A PŘÍSLUŠENSTVÍ DN PRŮMĚRU PŘES 25 DO 40 MM</t>
  </si>
  <si>
    <t>703754</t>
  </si>
  <si>
    <t>PROTIPOŽÁRNÍ UCPÁVKA PROSTUPU KABELOVÉHO PR. DO 110MM, DO EI 90 MIN.</t>
  </si>
  <si>
    <t>744Q21</t>
  </si>
  <si>
    <t>SVODIČ PŘEPĚTÍ TYP 1+2 (TŘÍDA B+C) 1-2 PÓLOVÝ</t>
  </si>
  <si>
    <t>744Q22</t>
  </si>
  <si>
    <t>SVODIČ PŘEPĚTÍ TYP 1+2 (TŘÍDA B+C) 3-4 PÓLOVÝ</t>
  </si>
  <si>
    <t>KMPÁR</t>
  </si>
  <si>
    <t>75J111</t>
  </si>
  <si>
    <t>NOSNÁ LIŠTA PLASTOVÁ</t>
  </si>
  <si>
    <t>75J11X</t>
  </si>
  <si>
    <t>NOSNÁ LIŠTA PLASTOVÁ - MONTÁŽ</t>
  </si>
  <si>
    <t>R170101</t>
  </si>
  <si>
    <t>R170102</t>
  </si>
  <si>
    <t>R170103</t>
  </si>
  <si>
    <t>R170104</t>
  </si>
  <si>
    <t>R170105</t>
  </si>
  <si>
    <t>R170106</t>
  </si>
  <si>
    <t>R170107</t>
  </si>
  <si>
    <t>R170108</t>
  </si>
  <si>
    <t>R170109</t>
  </si>
  <si>
    <t>R170110</t>
  </si>
  <si>
    <t>R170111</t>
  </si>
  <si>
    <t>METALICKÝ PATCHCORD DO 3M</t>
  </si>
  <si>
    <t>Ing. Martin Štrof</t>
  </si>
  <si>
    <t>PS 1702</t>
  </si>
  <si>
    <t>P7871, Sdělovací zařízení</t>
  </si>
  <si>
    <t xml:space="preserve">„Doplnění závor na přejezdu P7871 v km 
27,441 trati Hlučín- Opava“ </t>
  </si>
  <si>
    <t>75M95X</t>
  </si>
  <si>
    <t>DATOVÁ INFRASTRUKTURA LAN, MODEM - MONTÁŽ</t>
  </si>
  <si>
    <t>75M952</t>
  </si>
  <si>
    <t>S622000383</t>
  </si>
  <si>
    <t>5813530035</t>
  </si>
  <si>
    <t>2022_OTSKP</t>
  </si>
  <si>
    <t>DATOVÁ INFRASTRUKTURA LAN, MODEM - MODEM SHDSL S ROZHRANÍM ETHERNET, 2 DRÁT</t>
  </si>
  <si>
    <t>ROZVADĚČ STRUKT. KABELÁŽE, ORGANIZÉR</t>
  </si>
  <si>
    <t>ROZVADĚČ STRUKT. KABELÁŽE, MONTÁŽ ORGANIZÉRU, PATCHPANELU</t>
  </si>
  <si>
    <t>ZÁLOŽNÍ ZDROJ UPS 230 V DO 1000 VA</t>
  </si>
  <si>
    <t>PZTS, ÚSTŘEDNA DO 48 ZÓN</t>
  </si>
  <si>
    <t>PZTS, SOFTWARE ÚSTŘEDNY</t>
  </si>
  <si>
    <t>PZTS, KOMUNIKAČNÍ ROZHRANÍ PRO INTEGRACI DO PROGRAMU TŘETÍCH STRAN TCP/IP</t>
  </si>
  <si>
    <t>PZTS,  KOMUNIKAČNÍ ROZHRANÍ PRO MONITORING, SPRÁVU UŽIVATELŮ A KONFIGURACI TCP/IP</t>
  </si>
  <si>
    <t>PZTS, MAGNETICKÝ KONTAKT PLASTOVÝ - LEHKÉ PROVEDENÍ</t>
  </si>
  <si>
    <t>PZTS, PROSTOROVÝ DETEKTOR DUÁLNÍ</t>
  </si>
  <si>
    <t>PZTS, HLÁSIČ KOUŘE</t>
  </si>
  <si>
    <t>PZTS, PROPOJOVACÍ MODUL PRO ČTEČKU</t>
  </si>
  <si>
    <t>PZTS, BEZKONTAKTNÍ ČTEČKA KARET</t>
  </si>
  <si>
    <t>PZTS, ROZVODNÁ KRABICE</t>
  </si>
  <si>
    <t>PZTS, ZÁVĚREČNÉ OŽIVENÍ, NASTAVENÍ A FUNKČNÍ ODZKOUŠENÍ ZAŘÍZENÍ PZTS</t>
  </si>
  <si>
    <t>PZTS, UVEDENÍ ÚSTŘEDNY PZTS DO TRVALÉHO PROVOZU</t>
  </si>
  <si>
    <t>PZTS, REVIZE ÚSTŘEDNY PZTS</t>
  </si>
  <si>
    <t>DDTS ŽDC, INTEGRACE KLIMATIZAČNÍ NEBO VZT JEDNOTKY DO SERVERŮ A KLIENTŮ DDTS ŽDC</t>
  </si>
  <si>
    <t>75M913</t>
  </si>
  <si>
    <t>DATOVÁ INFRASTRUKTURA LAN, L2 SWITCH STŘEDNÍ 24XGE, ZÁKLADNÍ</t>
  </si>
  <si>
    <t>75O94I</t>
  </si>
  <si>
    <t>DDTS ŽDC, INTEGRACE OSE DO SERVERŮ A KLIENTŮ DDTS ŽDC</t>
  </si>
  <si>
    <t>75O949</t>
  </si>
  <si>
    <t>DDTS ŽDC, INTEGRACE PZTS DO SERVERŮ A KLIENTŮ DDTS ŽDC</t>
  </si>
  <si>
    <t>75O94Z</t>
  </si>
  <si>
    <t>DDTS ŽDC, INTEGRACE NAPÁJECÍHO ZDROJE DO SERVERŮ A KLIENTŮ DDTS ŽDC</t>
  </si>
  <si>
    <t>75O95Z</t>
  </si>
  <si>
    <t>R-POLOŽKA</t>
  </si>
  <si>
    <t>75O94K</t>
  </si>
  <si>
    <t>DDTS ŽDC, ROZŠÍŘENÍ INTEGRACE OSE DO INK DDTS ŽDC</t>
  </si>
  <si>
    <t>75O95O</t>
  </si>
  <si>
    <t>DDTS ŽDC, INTEGRACE JINÉHO ZAŘÍZENÍ DO SERVERŮ A KLIENTŮ DDTS ŽDC</t>
  </si>
  <si>
    <t>75O95P</t>
  </si>
  <si>
    <t>DDTS ŽDC, INTEGRACE JINÉHO ZAŘÍZENÍ DO INK DDTS ŽDC</t>
  </si>
  <si>
    <t>75O94B</t>
  </si>
  <si>
    <t>DDTS ŽDC, INTEGRACE PZTS DO INK DDTS ŽDC</t>
  </si>
  <si>
    <t>75O951</t>
  </si>
  <si>
    <t>DDTS ŽDC, INTEGRACE NAPÁJECÍHO ZDROJE DO INK DDTS ŽDC</t>
  </si>
  <si>
    <t>75O957</t>
  </si>
  <si>
    <t>DDTS ŽDC, INTEGRACE KLIMATIZAČNÍ NEBO VZT JEDNOTKY DO INK DDTS ŽDC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</si>
</sst>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Kč&quot;#,##0.00_);\(&quot;Kč&quot;#,##0.00\)"/>
    <numFmt numFmtId="164" formatCode="m\/yyyy"/>
    <numFmt numFmtId="165" formatCode="#,##0.000"/>
    <numFmt numFmtId="166" formatCode="#,##0.0000"/>
    <numFmt numFmtId="167" formatCode="0.00000"/>
    <numFmt numFmtId="168" formatCode="#,##0.00_ ;\-#,##0.00\ "/>
    <numFmt numFmtId="169" formatCode="#,##0.00\ &quot;Kč&quot;"/>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0"/>
      <name val="Arial"/>
      <family val="2"/>
      <charset val="238"/>
    </font>
  </fonts>
  <fills count="1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rgb="FFCC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8">
    <xf numFmtId="0" fontId="0" fillId="0" borderId="0"/>
    <xf numFmtId="0" fontId="4" fillId="0" borderId="0">
      <alignment vertical="center"/>
    </xf>
    <xf numFmtId="0" fontId="6" fillId="0" borderId="0">
      <alignment vertical="center"/>
    </xf>
    <xf numFmtId="0" fontId="4" fillId="0" borderId="0"/>
    <xf numFmtId="0" fontId="54" fillId="0" borderId="0"/>
    <xf numFmtId="0" fontId="4" fillId="0" borderId="0">
      <alignment vertical="center"/>
    </xf>
    <xf numFmtId="0" fontId="4" fillId="0" borderId="0">
      <alignment vertical="center"/>
    </xf>
    <xf numFmtId="0" fontId="4" fillId="0" borderId="0">
      <alignment vertical="center"/>
    </xf>
  </cellStyleXfs>
  <cellXfs count="17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Border="1" applyAlignment="1" applyProtection="1">
      <alignment vertical="center"/>
      <protection hidden="1"/>
    </xf>
    <xf numFmtId="0" fontId="2" fillId="0" borderId="28" xfId="0" applyFont="1" applyBorder="1" applyAlignment="1" applyProtection="1">
      <alignment vertical="center"/>
      <protection hidden="1"/>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1" fillId="0" borderId="28" xfId="0" applyFont="1" applyBorder="1" applyAlignment="1" applyProtection="1">
      <alignment vertical="top"/>
      <protection hidden="1"/>
    </xf>
    <xf numFmtId="0" fontId="11" fillId="0" borderId="13" xfId="0" applyFont="1" applyBorder="1" applyAlignment="1" applyProtection="1">
      <alignment vertical="top"/>
      <protection hidden="1"/>
    </xf>
    <xf numFmtId="0" fontId="4" fillId="0" borderId="47" xfId="2" applyFont="1" applyBorder="1" applyAlignment="1" applyProtection="1">
      <alignment horizontal="left" vertical="center"/>
      <protection hidden="1"/>
    </xf>
    <xf numFmtId="0" fontId="4" fillId="0" borderId="48" xfId="2" applyFont="1" applyBorder="1" applyAlignment="1" applyProtection="1">
      <alignment vertical="center" wrapText="1"/>
      <protection hidden="1"/>
    </xf>
    <xf numFmtId="0" fontId="4" fillId="0" borderId="45" xfId="2" applyFont="1" applyBorder="1" applyAlignment="1" applyProtection="1">
      <alignment horizontal="left" vertical="center"/>
      <protection hidden="1"/>
    </xf>
    <xf numFmtId="0" fontId="4" fillId="0" borderId="49" xfId="2" applyFont="1" applyBorder="1" applyAlignment="1" applyProtection="1">
      <alignment vertical="center" wrapText="1"/>
      <protection hidden="1"/>
    </xf>
    <xf numFmtId="0" fontId="4" fillId="0" borderId="50" xfId="2" applyFont="1" applyBorder="1" applyAlignment="1" applyProtection="1">
      <alignment horizontal="left" vertical="center"/>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0" fontId="10" fillId="0" borderId="13" xfId="0" applyFont="1" applyBorder="1" applyAlignment="1" applyProtection="1">
      <alignment vertical="center" wrapText="1"/>
      <protection hidden="1"/>
    </xf>
    <xf numFmtId="49" fontId="20" fillId="0" borderId="24" xfId="0" applyNumberFormat="1" applyFont="1" applyBorder="1" applyAlignment="1" applyProtection="1">
      <alignment vertical="center"/>
      <protection hidden="1"/>
    </xf>
    <xf numFmtId="0" fontId="20" fillId="0" borderId="25" xfId="0" applyFont="1" applyBorder="1" applyAlignment="1" applyProtection="1">
      <alignment vertical="center"/>
      <protection hidden="1"/>
    </xf>
    <xf numFmtId="49" fontId="20" fillId="0" borderId="26" xfId="0" applyNumberFormat="1" applyFont="1" applyBorder="1" applyAlignment="1" applyProtection="1">
      <alignment horizontal="right" vertical="center"/>
      <protection hidden="1"/>
    </xf>
    <xf numFmtId="49" fontId="5" fillId="0" borderId="11" xfId="0" applyNumberFormat="1" applyFont="1" applyBorder="1" applyAlignment="1" applyProtection="1">
      <alignment vertical="top" wrapText="1"/>
      <protection hidden="1"/>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49" fontId="11" fillId="0" borderId="13" xfId="0" applyNumberFormat="1" applyFont="1" applyBorder="1" applyAlignment="1" applyProtection="1">
      <alignment vertical="top"/>
      <protection hidden="1"/>
    </xf>
    <xf numFmtId="49" fontId="11" fillId="0" borderId="14" xfId="0" applyNumberFormat="1" applyFont="1" applyBorder="1" applyAlignment="1" applyProtection="1">
      <alignment vertical="top"/>
      <protection hidden="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1" fillId="0" borderId="13" xfId="0" applyNumberFormat="1" applyFont="1" applyBorder="1" applyAlignment="1" applyProtection="1">
      <alignment vertical="top" wrapText="1"/>
      <protection locked="0"/>
    </xf>
    <xf numFmtId="164"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165"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Alignment="1">
      <alignment vertical="center"/>
    </xf>
    <xf numFmtId="49" fontId="45" fillId="0" borderId="22" xfId="0" applyNumberFormat="1" applyFont="1" applyBorder="1" applyAlignment="1" applyProtection="1">
      <alignment horizontal="right" vertical="top" wrapText="1"/>
      <protection hidden="1"/>
    </xf>
    <xf numFmtId="0" fontId="20" fillId="0" borderId="21" xfId="0" applyFont="1" applyBorder="1" applyAlignment="1" applyProtection="1">
      <alignment vertical="center" wrapText="1"/>
      <protection hidden="1"/>
    </xf>
    <xf numFmtId="0" fontId="46" fillId="0" borderId="57" xfId="0" applyFont="1" applyBorder="1" applyAlignment="1" applyProtection="1">
      <alignment horizontal="right" vertical="top" wrapText="1"/>
      <protection hidden="1"/>
    </xf>
    <xf numFmtId="0" fontId="20" fillId="0" borderId="21" xfId="0" applyFont="1" applyBorder="1" applyAlignment="1" applyProtection="1">
      <alignment horizontal="center" vertical="center" wrapText="1"/>
      <protection hidden="1"/>
    </xf>
    <xf numFmtId="4" fontId="9" fillId="0" borderId="34" xfId="2" applyNumberFormat="1" applyFont="1" applyBorder="1" applyAlignment="1">
      <alignment horizontal="right" vertical="center"/>
    </xf>
    <xf numFmtId="1" fontId="1" fillId="6" borderId="33" xfId="0" applyNumberFormat="1" applyFont="1" applyFill="1" applyBorder="1" applyAlignment="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Border="1" applyAlignment="1" applyProtection="1">
      <alignment horizontal="left" vertical="center" wrapText="1"/>
      <protection locked="0"/>
    </xf>
    <xf numFmtId="49" fontId="8" fillId="0" borderId="4" xfId="2" applyNumberFormat="1" applyFont="1" applyBorder="1" applyAlignment="1" applyProtection="1">
      <alignment horizontal="left" vertical="center" wrapText="1"/>
      <protection locked="0"/>
    </xf>
    <xf numFmtId="49" fontId="7" fillId="0" borderId="1" xfId="2" applyNumberFormat="1" applyFont="1" applyBorder="1" applyAlignment="1" applyProtection="1">
      <alignment horizontal="left" vertical="center" wrapText="1" shrinkToFit="1"/>
      <protection locked="0"/>
    </xf>
    <xf numFmtId="166" fontId="1" fillId="0" borderId="5" xfId="0" applyNumberFormat="1" applyFont="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8" fillId="0" borderId="0" xfId="0" applyFont="1"/>
    <xf numFmtId="0" fontId="0" fillId="11" borderId="0" xfId="0" applyFill="1"/>
    <xf numFmtId="3" fontId="52" fillId="0" borderId="58" xfId="3" applyNumberFormat="1" applyFont="1" applyBorder="1" applyAlignment="1">
      <alignment horizontal="center" vertical="center"/>
    </xf>
    <xf numFmtId="3" fontId="52" fillId="0" borderId="58" xfId="3" applyNumberFormat="1" applyFont="1" applyBorder="1" applyAlignment="1">
      <alignment horizontal="right" vertical="center"/>
    </xf>
    <xf numFmtId="3" fontId="53"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5" fillId="13" borderId="59" xfId="4" applyFont="1" applyFill="1" applyBorder="1" applyAlignment="1">
      <alignment horizontal="center" vertical="center" wrapText="1"/>
    </xf>
    <xf numFmtId="0" fontId="55" fillId="13" borderId="60" xfId="4" applyFont="1" applyFill="1" applyBorder="1" applyAlignment="1">
      <alignment horizontal="center" vertical="center"/>
    </xf>
    <xf numFmtId="167" fontId="55" fillId="13" borderId="60" xfId="4" applyNumberFormat="1" applyFont="1" applyFill="1" applyBorder="1" applyAlignment="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Font="1" applyFill="1" applyBorder="1" applyAlignment="1" applyProtection="1">
      <alignment horizontal="left" vertical="center"/>
      <protection locked="0"/>
    </xf>
    <xf numFmtId="49" fontId="40" fillId="0" borderId="11" xfId="0" applyNumberFormat="1" applyFont="1" applyBorder="1" applyAlignment="1" applyProtection="1">
      <alignment vertical="top" wrapText="1"/>
      <protection locked="0"/>
    </xf>
    <xf numFmtId="0" fontId="1" fillId="6" borderId="33" xfId="0" applyFont="1" applyFill="1" applyBorder="1" applyAlignment="1">
      <alignment horizontal="center" vertical="center"/>
    </xf>
    <xf numFmtId="0" fontId="8" fillId="0" borderId="4" xfId="5" applyFont="1" applyBorder="1" applyAlignment="1" applyProtection="1">
      <alignment horizontal="left" vertical="center" wrapText="1"/>
      <protection locked="0"/>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8" fillId="3" borderId="5" xfId="0" applyNumberFormat="1" applyFont="1" applyFill="1" applyBorder="1" applyAlignment="1" applyProtection="1">
      <alignment horizontal="center" vertical="center"/>
      <protection locked="0"/>
    </xf>
    <xf numFmtId="0" fontId="8" fillId="15" borderId="5" xfId="0" applyFont="1" applyFill="1" applyBorder="1" applyAlignment="1" applyProtection="1">
      <alignment horizontal="center" vertical="center"/>
      <protection locked="0"/>
    </xf>
    <xf numFmtId="0" fontId="8" fillId="3" borderId="5" xfId="5" applyFont="1" applyFill="1" applyBorder="1" applyAlignment="1" applyProtection="1">
      <alignment horizontal="left" vertical="center" wrapText="1"/>
      <protection locked="0"/>
    </xf>
    <xf numFmtId="0" fontId="8" fillId="3" borderId="5" xfId="0" applyFont="1" applyFill="1" applyBorder="1" applyAlignment="1" applyProtection="1">
      <alignment horizontal="center" vertical="center"/>
      <protection locked="0"/>
    </xf>
    <xf numFmtId="165" fontId="8" fillId="3" borderId="5" xfId="0" applyNumberFormat="1" applyFont="1" applyFill="1" applyBorder="1" applyAlignment="1" applyProtection="1">
      <alignment horizontal="center" vertical="center"/>
      <protection locked="0"/>
    </xf>
    <xf numFmtId="2" fontId="8"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49" fontId="8" fillId="3" borderId="5" xfId="5" applyNumberFormat="1" applyFont="1" applyFill="1" applyBorder="1" applyAlignment="1" applyProtection="1">
      <alignment vertical="center" wrapText="1"/>
      <protection locked="0"/>
    </xf>
    <xf numFmtId="49" fontId="1" fillId="6" borderId="33" xfId="0" applyNumberFormat="1" applyFont="1" applyFill="1" applyBorder="1" applyAlignment="1">
      <alignment horizontal="center" vertical="center"/>
    </xf>
    <xf numFmtId="49" fontId="1" fillId="3" borderId="5" xfId="0" applyNumberFormat="1" applyFont="1" applyFill="1" applyBorder="1" applyAlignment="1" applyProtection="1">
      <alignment horizontal="center" vertical="center"/>
      <protection locked="0"/>
    </xf>
    <xf numFmtId="165" fontId="1" fillId="3" borderId="5" xfId="0" applyNumberFormat="1" applyFont="1" applyFill="1" applyBorder="1" applyAlignment="1" applyProtection="1">
      <alignment horizontal="center" vertical="center"/>
      <protection locked="0"/>
    </xf>
    <xf numFmtId="169" fontId="9" fillId="0" borderId="34" xfId="5" applyNumberFormat="1" applyFont="1" applyBorder="1" applyAlignment="1">
      <alignment horizontal="right" vertical="center"/>
    </xf>
    <xf numFmtId="49" fontId="8" fillId="3" borderId="19" xfId="5" applyNumberFormat="1" applyFont="1" applyFill="1" applyBorder="1" applyAlignment="1" applyProtection="1">
      <alignment horizontal="left" vertical="center" wrapText="1" shrinkToFit="1"/>
      <protection locked="0"/>
    </xf>
    <xf numFmtId="169" fontId="56" fillId="14" borderId="18" xfId="0" applyNumberFormat="1" applyFont="1" applyFill="1" applyBorder="1" applyAlignment="1" applyProtection="1">
      <alignment vertical="center"/>
      <protection locked="0"/>
    </xf>
    <xf numFmtId="49" fontId="8" fillId="3" borderId="4" xfId="5" applyNumberFormat="1" applyFont="1" applyFill="1" applyBorder="1" applyAlignment="1" applyProtection="1">
      <alignment horizontal="left" vertical="center" wrapText="1"/>
      <protection locked="0"/>
    </xf>
    <xf numFmtId="49" fontId="7" fillId="3" borderId="1" xfId="5" applyNumberFormat="1" applyFont="1" applyFill="1" applyBorder="1" applyAlignment="1" applyProtection="1">
      <alignment horizontal="left" vertical="center" wrapText="1" shrinkToFit="1"/>
      <protection locked="0"/>
    </xf>
    <xf numFmtId="49" fontId="8" fillId="3" borderId="5" xfId="5" applyNumberFormat="1" applyFont="1" applyFill="1" applyBorder="1" applyAlignment="1" applyProtection="1">
      <alignment horizontal="left" vertical="center" wrapText="1"/>
      <protection locked="0"/>
    </xf>
    <xf numFmtId="166" fontId="8" fillId="3" borderId="5" xfId="0" applyNumberFormat="1" applyFont="1" applyFill="1" applyBorder="1" applyAlignment="1" applyProtection="1">
      <alignment horizontal="center" vertical="center"/>
      <protection locked="0"/>
    </xf>
    <xf numFmtId="49" fontId="7" fillId="3" borderId="1" xfId="6" applyNumberFormat="1" applyFont="1" applyFill="1" applyBorder="1" applyAlignment="1" applyProtection="1">
      <alignment horizontal="left" vertical="center" wrapText="1" shrinkToFit="1"/>
      <protection locked="0"/>
    </xf>
    <xf numFmtId="49" fontId="8" fillId="3" borderId="1" xfId="6" applyNumberFormat="1" applyFont="1" applyFill="1" applyBorder="1" applyAlignment="1" applyProtection="1">
      <alignment horizontal="left" vertical="center" wrapText="1" shrinkToFit="1"/>
      <protection locked="0"/>
    </xf>
    <xf numFmtId="164" fontId="43" fillId="0" borderId="9" xfId="0" applyNumberFormat="1" applyFont="1" applyBorder="1" applyAlignment="1" applyProtection="1">
      <alignment horizontal="left" vertical="center"/>
      <protection locked="0"/>
    </xf>
    <xf numFmtId="164" fontId="43" fillId="0" borderId="39" xfId="0" applyNumberFormat="1" applyFont="1" applyBorder="1" applyAlignment="1" applyProtection="1">
      <alignment horizontal="left" vertical="center"/>
      <protection locked="0"/>
    </xf>
    <xf numFmtId="49" fontId="43" fillId="0" borderId="13" xfId="0" applyNumberFormat="1" applyFont="1" applyBorder="1" applyAlignment="1" applyProtection="1">
      <alignment horizontal="right" vertical="center"/>
      <protection locked="0"/>
    </xf>
    <xf numFmtId="49" fontId="8" fillId="3" borderId="19" xfId="6" applyNumberFormat="1" applyFont="1" applyFill="1" applyBorder="1" applyAlignment="1" applyProtection="1">
      <alignment horizontal="left" vertical="center" wrapText="1" shrinkToFit="1"/>
      <protection locked="0"/>
    </xf>
    <xf numFmtId="49" fontId="8" fillId="0" borderId="5" xfId="6" applyNumberFormat="1" applyFont="1" applyBorder="1" applyAlignment="1" applyProtection="1">
      <alignment horizontal="left" vertical="center" wrapText="1"/>
      <protection locked="0"/>
    </xf>
    <xf numFmtId="49" fontId="8" fillId="0" borderId="4" xfId="6" applyNumberFormat="1" applyFont="1" applyBorder="1" applyAlignment="1" applyProtection="1">
      <alignment horizontal="left" vertical="center" wrapTex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Border="1" applyAlignment="1" applyProtection="1">
      <alignment horizontal="left" vertical="center"/>
      <protection hidden="1"/>
    </xf>
    <xf numFmtId="0" fontId="2" fillId="0" borderId="2" xfId="0" applyFont="1" applyBorder="1" applyAlignment="1" applyProtection="1">
      <alignment horizontal="left" vertical="center"/>
      <protection hidden="1"/>
    </xf>
    <xf numFmtId="49" fontId="12" fillId="0" borderId="13" xfId="0" applyNumberFormat="1" applyFont="1" applyBorder="1" applyAlignment="1" applyProtection="1">
      <alignment horizontal="left" vertical="center"/>
      <protection hidden="1"/>
    </xf>
    <xf numFmtId="49" fontId="12" fillId="0" borderId="3" xfId="0" applyNumberFormat="1" applyFont="1" applyBorder="1" applyAlignment="1" applyProtection="1">
      <alignment horizontal="left" vertical="center"/>
      <protection hidden="1"/>
    </xf>
    <xf numFmtId="164" fontId="10" fillId="0" borderId="8" xfId="0" applyNumberFormat="1" applyFont="1" applyBorder="1" applyAlignment="1" applyProtection="1">
      <alignment horizontal="left" vertical="center"/>
      <protection hidden="1"/>
    </xf>
    <xf numFmtId="164" fontId="10" fillId="0" borderId="11" xfId="0" applyNumberFormat="1" applyFont="1" applyBorder="1" applyAlignment="1" applyProtection="1">
      <alignment horizontal="left" vertical="center"/>
      <protection hidden="1"/>
    </xf>
    <xf numFmtId="164" fontId="10" fillId="0" borderId="9" xfId="0" applyNumberFormat="1" applyFont="1" applyBorder="1" applyAlignment="1" applyProtection="1">
      <alignment horizontal="left" vertical="center"/>
      <protection hidden="1"/>
    </xf>
    <xf numFmtId="0" fontId="2" fillId="0" borderId="35" xfId="0" applyFont="1" applyBorder="1" applyAlignment="1" applyProtection="1">
      <alignment horizontal="left" vertical="center"/>
      <protection hidden="1"/>
    </xf>
    <xf numFmtId="0" fontId="2" fillId="0" borderId="0" xfId="0" applyFont="1" applyAlignment="1" applyProtection="1">
      <alignment horizontal="left" vertical="center"/>
      <protection hidden="1"/>
    </xf>
    <xf numFmtId="49" fontId="42" fillId="0" borderId="13" xfId="0" applyNumberFormat="1" applyFont="1" applyBorder="1" applyAlignment="1" applyProtection="1">
      <alignment horizontal="left" vertical="top"/>
      <protection locked="0"/>
    </xf>
    <xf numFmtId="0" fontId="45" fillId="0" borderId="56" xfId="0" applyFont="1" applyBorder="1" applyAlignment="1" applyProtection="1">
      <alignment horizontal="left" vertical="top" wrapText="1"/>
      <protection hidden="1"/>
    </xf>
    <xf numFmtId="0" fontId="45" fillId="0" borderId="21" xfId="0" applyFont="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10" fillId="0" borderId="13" xfId="0" applyFont="1" applyBorder="1" applyAlignment="1" applyProtection="1">
      <alignment horizontal="left" vertical="center" wrapText="1"/>
      <protection hidden="1"/>
    </xf>
    <xf numFmtId="0" fontId="10" fillId="0" borderId="3" xfId="0" applyFont="1" applyBorder="1" applyAlignment="1" applyProtection="1">
      <alignment horizontal="left" vertical="center" wrapText="1"/>
      <protection hidden="1"/>
    </xf>
    <xf numFmtId="0" fontId="2" fillId="0" borderId="27" xfId="0" applyFont="1" applyBorder="1" applyAlignment="1" applyProtection="1">
      <alignment horizontal="left" vertical="center"/>
      <protection hidden="1"/>
    </xf>
    <xf numFmtId="0" fontId="2" fillId="0" borderId="11" xfId="0" applyFont="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Border="1" applyAlignment="1" applyProtection="1">
      <alignment horizontal="left" vertical="center"/>
      <protection hidden="1"/>
    </xf>
    <xf numFmtId="0" fontId="2" fillId="0" borderId="20" xfId="0" applyFont="1" applyBorder="1" applyAlignment="1" applyProtection="1">
      <alignment horizontal="left" vertical="center"/>
      <protection hidden="1"/>
    </xf>
    <xf numFmtId="0" fontId="2" fillId="0" borderId="21"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8">
    <cellStyle name="Normální" xfId="0" builtinId="0"/>
    <cellStyle name="Normální 2" xfId="1" xr:uid="{00000000-0005-0000-0000-000001000000}"/>
    <cellStyle name="Normální 3" xfId="2" xr:uid="{00000000-0005-0000-0000-000002000000}"/>
    <cellStyle name="Normální 3 10" xfId="6" xr:uid="{9A06660F-0D1B-4B92-B837-B2888B3A3D5B}"/>
    <cellStyle name="Normální 3 183" xfId="7" xr:uid="{E336B34A-3EAB-4DAD-83CF-6754A47D3F39}"/>
    <cellStyle name="Normální 3 2" xfId="5" xr:uid="{00000000-0005-0000-0000-000003000000}"/>
    <cellStyle name="normální_POL.XLS" xfId="4" xr:uid="{00000000-0005-0000-0000-000004000000}"/>
    <cellStyle name="normální_SOxxxxxx" xfId="3" xr:uid="{00000000-0005-0000-0000-000005000000}"/>
  </cellStyles>
  <dxfs count="65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426"/>
  <sheetViews>
    <sheetView tabSelected="1" view="pageBreakPreview" zoomScaleNormal="85" zoomScaleSheetLayoutView="100" workbookViewId="0">
      <pane xSplit="3" ySplit="12" topLeftCell="D13" activePane="bottomRight" state="frozen"/>
      <selection pane="topRight" activeCell="D1" sqref="D1"/>
      <selection pane="bottomLeft" activeCell="A13" sqref="A13"/>
      <selection pane="bottomRight"/>
    </sheetView>
  </sheetViews>
  <sheetFormatPr defaultColWidth="9.140625" defaultRowHeight="11.25" x14ac:dyDescent="0.2"/>
  <cols>
    <col min="1" max="1" width="5.42578125" style="7"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3" width="11" style="7" customWidth="1"/>
    <col min="14" max="14" width="15" style="7" customWidth="1"/>
    <col min="15" max="15" width="21.5703125" style="7" customWidth="1"/>
    <col min="16" max="16" width="9.140625" style="7"/>
    <col min="17" max="17" width="15.28515625" style="7" customWidth="1"/>
    <col min="18" max="16384" width="9.140625" style="7"/>
  </cols>
  <sheetData>
    <row r="1" spans="1:19" s="11" customFormat="1" ht="30.75" customHeight="1" thickTop="1" thickBot="1" x14ac:dyDescent="0.3">
      <c r="A1" s="79" t="s">
        <v>90</v>
      </c>
      <c r="B1" s="150" t="s">
        <v>133</v>
      </c>
      <c r="C1" s="151"/>
      <c r="D1" s="66"/>
      <c r="E1" s="66"/>
      <c r="F1" s="68" t="s">
        <v>81</v>
      </c>
      <c r="G1" s="66"/>
      <c r="H1" s="67"/>
      <c r="I1" s="35"/>
      <c r="J1" s="36"/>
      <c r="K1" s="36"/>
      <c r="L1" s="37" t="str">
        <f>D3</f>
        <v>PS 1702</v>
      </c>
      <c r="M1" s="82" t="s">
        <v>119</v>
      </c>
      <c r="N1" s="83">
        <v>1</v>
      </c>
      <c r="O1" s="84">
        <f>K2/N1</f>
        <v>0</v>
      </c>
      <c r="P1" s="85"/>
      <c r="Q1" s="86" t="s">
        <v>123</v>
      </c>
      <c r="R1" s="86"/>
    </row>
    <row r="2" spans="1:19" s="11" customFormat="1" ht="57" customHeight="1" thickTop="1" thickBot="1" x14ac:dyDescent="0.3">
      <c r="B2" s="174" t="s">
        <v>9</v>
      </c>
      <c r="C2" s="175"/>
      <c r="D2" s="39"/>
      <c r="E2" s="40"/>
      <c r="F2" s="107" t="s">
        <v>310</v>
      </c>
      <c r="G2" s="38"/>
      <c r="H2" s="65"/>
      <c r="I2" s="176" t="s">
        <v>24</v>
      </c>
      <c r="J2" s="177"/>
      <c r="K2" s="152">
        <f>SUMIFS(L:L,B:B,"SOUČET")</f>
        <v>0</v>
      </c>
      <c r="L2" s="153"/>
      <c r="M2" s="87" t="s">
        <v>120</v>
      </c>
      <c r="N2" s="88" t="s">
        <v>121</v>
      </c>
      <c r="O2" s="89" t="s">
        <v>122</v>
      </c>
      <c r="Q2" s="90">
        <f>SUMIFS(L:L,A:A,"P")</f>
        <v>0</v>
      </c>
      <c r="R2" s="90"/>
      <c r="S2" s="85"/>
    </row>
    <row r="3" spans="1:19" s="11" customFormat="1" ht="42.75" customHeight="1" thickTop="1" thickBot="1" x14ac:dyDescent="0.3">
      <c r="B3" s="23" t="s">
        <v>30</v>
      </c>
      <c r="C3" s="24"/>
      <c r="D3" s="149" t="s">
        <v>308</v>
      </c>
      <c r="E3" s="149"/>
      <c r="F3" s="51" t="s">
        <v>309</v>
      </c>
      <c r="G3" s="41"/>
      <c r="H3" s="42"/>
      <c r="I3" s="49"/>
      <c r="J3" s="48"/>
      <c r="K3" s="138"/>
      <c r="L3" s="139"/>
      <c r="Q3" s="91">
        <f>$K$2-Q2</f>
        <v>0</v>
      </c>
      <c r="R3" s="91"/>
      <c r="S3" s="85" t="s">
        <v>125</v>
      </c>
    </row>
    <row r="4" spans="1:19" s="11" customFormat="1" ht="18" customHeight="1" thickTop="1" x14ac:dyDescent="0.25">
      <c r="B4" s="158" t="s">
        <v>18</v>
      </c>
      <c r="C4" s="159"/>
      <c r="D4" s="141"/>
      <c r="E4" s="61" t="s">
        <v>75</v>
      </c>
      <c r="F4" s="34"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2"/>
      <c r="H4" s="33"/>
      <c r="I4" s="171" t="s">
        <v>26</v>
      </c>
      <c r="J4" s="172"/>
      <c r="K4" s="59">
        <v>828</v>
      </c>
      <c r="L4" s="60">
        <v>7</v>
      </c>
      <c r="Q4" s="11" t="s">
        <v>126</v>
      </c>
    </row>
    <row r="5" spans="1:19" s="11" customFormat="1" ht="18" customHeight="1" x14ac:dyDescent="0.25">
      <c r="B5" s="10" t="s">
        <v>25</v>
      </c>
      <c r="C5" s="9"/>
      <c r="D5" s="9"/>
      <c r="E5" s="61" t="s">
        <v>99</v>
      </c>
      <c r="F5" s="160" t="str">
        <f>IF((E5="Stádium 2"),"  Dokumentace pro územní řízení - DUR",(IF((E5="Stádium 3"),"  Projektová dokumentace (DOS/DSP)","")))</f>
        <v xml:space="preserve">  Projektová dokumentace (DOS/DSP)</v>
      </c>
      <c r="G5" s="160"/>
      <c r="H5" s="161"/>
      <c r="I5" s="140" t="s">
        <v>100</v>
      </c>
      <c r="J5" s="141"/>
      <c r="K5" s="134" t="s">
        <v>315</v>
      </c>
      <c r="L5" s="43"/>
    </row>
    <row r="6" spans="1:19" s="11" customFormat="1" ht="18" customHeight="1" x14ac:dyDescent="0.2">
      <c r="B6" s="10" t="s">
        <v>17</v>
      </c>
      <c r="C6" s="9"/>
      <c r="D6" s="9"/>
      <c r="E6" s="58" t="s">
        <v>97</v>
      </c>
      <c r="F6" s="142"/>
      <c r="G6" s="142"/>
      <c r="H6" s="143"/>
      <c r="I6" s="140" t="s">
        <v>20</v>
      </c>
      <c r="J6" s="141"/>
      <c r="K6" s="134" t="s">
        <v>314</v>
      </c>
      <c r="L6" s="43"/>
      <c r="O6" s="46"/>
    </row>
    <row r="7" spans="1:19" s="11" customFormat="1" ht="18" customHeight="1" x14ac:dyDescent="0.2">
      <c r="B7" s="162" t="s">
        <v>21</v>
      </c>
      <c r="C7" s="163"/>
      <c r="D7" s="163"/>
      <c r="E7" s="132">
        <v>44287</v>
      </c>
      <c r="F7" s="144" t="s">
        <v>16</v>
      </c>
      <c r="G7" s="145"/>
      <c r="H7" s="146"/>
      <c r="I7" s="170" t="s">
        <v>23</v>
      </c>
      <c r="J7" s="159"/>
      <c r="K7" s="57">
        <v>2020</v>
      </c>
      <c r="L7" s="43"/>
      <c r="O7" s="47"/>
    </row>
    <row r="8" spans="1:19" s="11" customFormat="1" ht="19.5" customHeight="1" thickBot="1" x14ac:dyDescent="0.3">
      <c r="B8" s="147" t="s">
        <v>22</v>
      </c>
      <c r="C8" s="148"/>
      <c r="D8" s="148"/>
      <c r="E8" s="133">
        <v>44835</v>
      </c>
      <c r="F8" s="52" t="s">
        <v>98</v>
      </c>
      <c r="G8" s="110" t="s">
        <v>307</v>
      </c>
      <c r="H8" s="111"/>
      <c r="I8" s="173" t="s">
        <v>15</v>
      </c>
      <c r="J8" s="163"/>
      <c r="K8" s="56">
        <v>44398</v>
      </c>
      <c r="L8" s="44"/>
    </row>
    <row r="9" spans="1:19" s="11" customFormat="1" ht="9.75" customHeight="1" x14ac:dyDescent="0.25">
      <c r="B9" s="168" t="str">
        <f>F2</f>
        <v xml:space="preserve">„Doplnění závor na přejezdu P7871 v km 
27,441 trati Hlučín- Opava“ </v>
      </c>
      <c r="C9" s="169"/>
      <c r="D9" s="169"/>
      <c r="E9" s="169"/>
      <c r="F9" s="169"/>
      <c r="G9" s="169"/>
      <c r="H9" s="169"/>
      <c r="I9" s="169"/>
      <c r="J9" s="169"/>
      <c r="K9" s="17" t="str">
        <f>$I$5</f>
        <v>ISPROFOND:</v>
      </c>
      <c r="L9" s="45" t="str">
        <f>K5</f>
        <v>5813530035</v>
      </c>
    </row>
    <row r="10" spans="1:19" s="11" customFormat="1" ht="15" customHeight="1" x14ac:dyDescent="0.25">
      <c r="B10" s="164" t="s">
        <v>10</v>
      </c>
      <c r="C10" s="156" t="s">
        <v>0</v>
      </c>
      <c r="D10" s="156" t="s">
        <v>1</v>
      </c>
      <c r="E10" s="156" t="s">
        <v>11</v>
      </c>
      <c r="F10" s="166" t="s">
        <v>27</v>
      </c>
      <c r="G10" s="166" t="s">
        <v>2</v>
      </c>
      <c r="H10" s="166" t="s">
        <v>3</v>
      </c>
      <c r="I10" s="156" t="s">
        <v>12</v>
      </c>
      <c r="J10" s="156" t="s">
        <v>13</v>
      </c>
      <c r="K10" s="154" t="s">
        <v>89</v>
      </c>
      <c r="L10" s="155"/>
    </row>
    <row r="11" spans="1:19" s="11" customFormat="1" ht="15" customHeight="1" x14ac:dyDescent="0.25">
      <c r="B11" s="164"/>
      <c r="C11" s="156"/>
      <c r="D11" s="156"/>
      <c r="E11" s="156"/>
      <c r="F11" s="166"/>
      <c r="G11" s="166"/>
      <c r="H11" s="166"/>
      <c r="I11" s="156"/>
      <c r="J11" s="156"/>
      <c r="K11" s="154"/>
      <c r="L11" s="155"/>
    </row>
    <row r="12" spans="1:19" s="11" customFormat="1" ht="12.75" customHeight="1" thickBot="1" x14ac:dyDescent="0.3">
      <c r="B12" s="165"/>
      <c r="C12" s="157"/>
      <c r="D12" s="157"/>
      <c r="E12" s="157"/>
      <c r="F12" s="167"/>
      <c r="G12" s="167"/>
      <c r="H12" s="167"/>
      <c r="I12" s="157"/>
      <c r="J12" s="157"/>
      <c r="K12" s="18" t="s">
        <v>14</v>
      </c>
      <c r="L12" s="19" t="s">
        <v>4</v>
      </c>
    </row>
    <row r="13" spans="1:19" s="1" customFormat="1" ht="13.5" thickBot="1" x14ac:dyDescent="0.3">
      <c r="A13" s="63" t="s">
        <v>29</v>
      </c>
      <c r="B13" s="92" t="s">
        <v>19</v>
      </c>
      <c r="C13" s="93" t="s">
        <v>226</v>
      </c>
      <c r="D13" s="94"/>
      <c r="E13" s="94"/>
      <c r="F13" s="93" t="s">
        <v>191</v>
      </c>
      <c r="G13" s="95"/>
      <c r="H13" s="95"/>
      <c r="I13" s="95"/>
      <c r="J13" s="96"/>
      <c r="K13" s="95"/>
      <c r="L13" s="97"/>
    </row>
    <row r="14" spans="1:19" ht="12" thickBot="1" x14ac:dyDescent="0.25">
      <c r="A14" s="1" t="s">
        <v>6</v>
      </c>
      <c r="B14" s="108">
        <f>1+MAX($B$13:B13)</f>
        <v>1</v>
      </c>
      <c r="C14" s="112" t="s">
        <v>335</v>
      </c>
      <c r="D14" s="113" t="s">
        <v>135</v>
      </c>
      <c r="E14" s="112" t="s">
        <v>316</v>
      </c>
      <c r="F14" s="114" t="s">
        <v>336</v>
      </c>
      <c r="G14" s="115" t="s">
        <v>231</v>
      </c>
      <c r="H14" s="116">
        <v>1</v>
      </c>
      <c r="I14" s="115" t="s">
        <v>135</v>
      </c>
      <c r="J14" s="117" t="s">
        <v>135</v>
      </c>
      <c r="K14" s="118"/>
      <c r="L14" s="123">
        <f>ROUND((ROUND(H14,3))*(ROUND(K14,2)),2)</f>
        <v>0</v>
      </c>
    </row>
    <row r="15" spans="1:19" x14ac:dyDescent="0.2">
      <c r="A15" s="1" t="s">
        <v>5</v>
      </c>
      <c r="B15" s="13"/>
      <c r="C15" s="1"/>
      <c r="D15" s="1"/>
      <c r="E15" s="1"/>
      <c r="F15" s="131" t="s">
        <v>221</v>
      </c>
      <c r="G15" s="5"/>
      <c r="H15" s="5"/>
      <c r="I15" s="5"/>
      <c r="J15" s="5"/>
      <c r="K15" s="5"/>
      <c r="L15" s="14"/>
    </row>
    <row r="16" spans="1:19" x14ac:dyDescent="0.2">
      <c r="A16" s="1" t="s">
        <v>7</v>
      </c>
      <c r="B16" s="13"/>
      <c r="C16" s="1"/>
      <c r="D16" s="1"/>
      <c r="E16" s="1"/>
      <c r="F16" s="130" t="s">
        <v>136</v>
      </c>
      <c r="G16" s="5"/>
      <c r="H16" s="5"/>
      <c r="I16" s="5"/>
      <c r="J16" s="5"/>
      <c r="K16" s="5"/>
      <c r="L16" s="14"/>
    </row>
    <row r="17" spans="1:12" ht="12" thickBot="1" x14ac:dyDescent="0.25">
      <c r="A17" s="1" t="s">
        <v>8</v>
      </c>
      <c r="B17" s="15"/>
      <c r="C17" s="12"/>
      <c r="D17" s="12"/>
      <c r="E17" s="12"/>
      <c r="F17" s="98" t="s">
        <v>153</v>
      </c>
      <c r="G17" s="6"/>
      <c r="H17" s="6"/>
      <c r="I17" s="6"/>
      <c r="J17" s="6"/>
      <c r="K17" s="6"/>
      <c r="L17" s="16"/>
    </row>
    <row r="18" spans="1:12" ht="12" thickBot="1" x14ac:dyDescent="0.25">
      <c r="A18" s="1" t="s">
        <v>6</v>
      </c>
      <c r="B18" s="108">
        <f>1+MAX($B$13:B17)</f>
        <v>2</v>
      </c>
      <c r="C18" s="112" t="s">
        <v>193</v>
      </c>
      <c r="D18" s="113"/>
      <c r="E18" s="112" t="s">
        <v>316</v>
      </c>
      <c r="F18" s="114" t="s">
        <v>192</v>
      </c>
      <c r="G18" s="115" t="s">
        <v>152</v>
      </c>
      <c r="H18" s="116">
        <v>1</v>
      </c>
      <c r="I18" s="115"/>
      <c r="J18" s="117"/>
      <c r="K18" s="118"/>
      <c r="L18" s="123">
        <f>ROUND((ROUND(H18,3))*(ROUND(K18,2)),2)</f>
        <v>0</v>
      </c>
    </row>
    <row r="19" spans="1:12" x14ac:dyDescent="0.2">
      <c r="A19" s="1" t="s">
        <v>5</v>
      </c>
      <c r="B19" s="13"/>
      <c r="C19" s="1"/>
      <c r="D19" s="1"/>
      <c r="E19" s="1"/>
      <c r="F19" s="109"/>
      <c r="G19" s="5"/>
      <c r="H19" s="5"/>
      <c r="I19" s="5"/>
      <c r="J19" s="5"/>
      <c r="K19" s="5"/>
      <c r="L19" s="14"/>
    </row>
    <row r="20" spans="1:12" x14ac:dyDescent="0.2">
      <c r="A20" s="1" t="s">
        <v>7</v>
      </c>
      <c r="B20" s="13"/>
      <c r="C20" s="1"/>
      <c r="D20" s="1"/>
      <c r="E20" s="1"/>
      <c r="F20" s="130" t="s">
        <v>136</v>
      </c>
      <c r="G20" s="5"/>
      <c r="H20" s="5"/>
      <c r="I20" s="5"/>
      <c r="J20" s="5"/>
      <c r="K20" s="5"/>
      <c r="L20" s="14"/>
    </row>
    <row r="21" spans="1:12" ht="12" thickBot="1" x14ac:dyDescent="0.25">
      <c r="A21" s="1" t="s">
        <v>8</v>
      </c>
      <c r="B21" s="15"/>
      <c r="C21" s="12"/>
      <c r="D21" s="12"/>
      <c r="E21" s="12"/>
      <c r="F21" s="98" t="s">
        <v>153</v>
      </c>
      <c r="G21" s="6"/>
      <c r="H21" s="6"/>
      <c r="I21" s="6"/>
      <c r="J21" s="6"/>
      <c r="K21" s="6"/>
      <c r="L21" s="16"/>
    </row>
    <row r="22" spans="1:12" ht="12" thickBot="1" x14ac:dyDescent="0.25">
      <c r="A22" s="1" t="s">
        <v>6</v>
      </c>
      <c r="B22" s="108">
        <f>1+MAX($B$13:B21)</f>
        <v>3</v>
      </c>
      <c r="C22" s="112" t="s">
        <v>313</v>
      </c>
      <c r="D22" s="113"/>
      <c r="E22" s="112" t="s">
        <v>316</v>
      </c>
      <c r="F22" s="114" t="s">
        <v>317</v>
      </c>
      <c r="G22" s="115" t="s">
        <v>231</v>
      </c>
      <c r="H22" s="116">
        <v>2</v>
      </c>
      <c r="I22" s="115"/>
      <c r="J22" s="117"/>
      <c r="K22" s="118"/>
      <c r="L22" s="123">
        <f>ROUND((ROUND(H22,3))*(ROUND(K22,2)),2)</f>
        <v>0</v>
      </c>
    </row>
    <row r="23" spans="1:12" x14ac:dyDescent="0.2">
      <c r="A23" s="1" t="s">
        <v>5</v>
      </c>
      <c r="B23" s="13"/>
      <c r="C23" s="1"/>
      <c r="D23" s="1"/>
      <c r="E23" s="1"/>
      <c r="F23" s="109"/>
      <c r="G23" s="5"/>
      <c r="H23" s="5"/>
      <c r="I23" s="5"/>
      <c r="J23" s="5"/>
      <c r="K23" s="5"/>
      <c r="L23" s="14"/>
    </row>
    <row r="24" spans="1:12" x14ac:dyDescent="0.2">
      <c r="A24" s="1" t="s">
        <v>7</v>
      </c>
      <c r="B24" s="13"/>
      <c r="C24" s="1"/>
      <c r="D24" s="1"/>
      <c r="E24" s="1"/>
      <c r="F24" s="130" t="s">
        <v>136</v>
      </c>
      <c r="G24" s="5"/>
      <c r="H24" s="5"/>
      <c r="I24" s="5"/>
      <c r="J24" s="5"/>
      <c r="K24" s="5"/>
      <c r="L24" s="14"/>
    </row>
    <row r="25" spans="1:12" ht="12" thickBot="1" x14ac:dyDescent="0.25">
      <c r="A25" s="1" t="s">
        <v>8</v>
      </c>
      <c r="B25" s="15"/>
      <c r="C25" s="12"/>
      <c r="D25" s="12"/>
      <c r="E25" s="12"/>
      <c r="F25" s="98" t="s">
        <v>153</v>
      </c>
      <c r="G25" s="6"/>
      <c r="H25" s="6"/>
      <c r="I25" s="6"/>
      <c r="J25" s="6"/>
      <c r="K25" s="6"/>
      <c r="L25" s="16"/>
    </row>
    <row r="26" spans="1:12" ht="12" thickBot="1" x14ac:dyDescent="0.25">
      <c r="A26" s="1" t="s">
        <v>6</v>
      </c>
      <c r="B26" s="120">
        <f>1+MAX($B$13:B25)</f>
        <v>4</v>
      </c>
      <c r="C26" s="112" t="s">
        <v>311</v>
      </c>
      <c r="D26" s="113"/>
      <c r="E26" s="112" t="s">
        <v>316</v>
      </c>
      <c r="F26" s="114" t="s">
        <v>312</v>
      </c>
      <c r="G26" s="115" t="s">
        <v>231</v>
      </c>
      <c r="H26" s="116">
        <v>2</v>
      </c>
      <c r="I26" s="115"/>
      <c r="J26" s="117"/>
      <c r="K26" s="118"/>
      <c r="L26" s="123">
        <f>ROUND((ROUND(H26,3))*(ROUND(K26,2)),2)</f>
        <v>0</v>
      </c>
    </row>
    <row r="27" spans="1:12" x14ac:dyDescent="0.2">
      <c r="A27" s="1" t="s">
        <v>5</v>
      </c>
      <c r="B27" s="13"/>
      <c r="C27" s="1"/>
      <c r="D27" s="1"/>
      <c r="E27" s="1"/>
      <c r="F27" s="109"/>
      <c r="G27" s="5"/>
      <c r="H27" s="5"/>
      <c r="I27" s="5"/>
      <c r="J27" s="5"/>
      <c r="K27" s="5"/>
      <c r="L27" s="14"/>
    </row>
    <row r="28" spans="1:12" x14ac:dyDescent="0.2">
      <c r="A28" s="1" t="s">
        <v>7</v>
      </c>
      <c r="B28" s="13"/>
      <c r="C28" s="1"/>
      <c r="D28" s="1"/>
      <c r="E28" s="1"/>
      <c r="F28" s="130" t="s">
        <v>136</v>
      </c>
      <c r="G28" s="5"/>
      <c r="H28" s="5"/>
      <c r="I28" s="5"/>
      <c r="J28" s="5"/>
      <c r="K28" s="5"/>
      <c r="L28" s="14"/>
    </row>
    <row r="29" spans="1:12" ht="12" thickBot="1" x14ac:dyDescent="0.25">
      <c r="A29" s="1" t="s">
        <v>8</v>
      </c>
      <c r="B29" s="15"/>
      <c r="C29" s="12"/>
      <c r="D29" s="12"/>
      <c r="E29" s="12"/>
      <c r="F29" s="98" t="s">
        <v>153</v>
      </c>
      <c r="G29" s="6"/>
      <c r="H29" s="6"/>
      <c r="I29" s="6"/>
      <c r="J29" s="6"/>
      <c r="K29" s="6"/>
      <c r="L29" s="16"/>
    </row>
    <row r="30" spans="1:12" ht="12" thickBot="1" x14ac:dyDescent="0.25">
      <c r="A30" s="1" t="s">
        <v>6</v>
      </c>
      <c r="B30" s="120">
        <f>1+MAX($B$13:B29)</f>
        <v>5</v>
      </c>
      <c r="C30" s="121" t="s">
        <v>194</v>
      </c>
      <c r="D30" s="121"/>
      <c r="E30" s="112" t="s">
        <v>316</v>
      </c>
      <c r="F30" s="119" t="s">
        <v>195</v>
      </c>
      <c r="G30" s="115" t="s">
        <v>152</v>
      </c>
      <c r="H30" s="116">
        <v>1</v>
      </c>
      <c r="I30" s="122"/>
      <c r="J30" s="122"/>
      <c r="K30" s="118"/>
      <c r="L30" s="123">
        <f>ROUND((ROUND(H30,3))*(ROUND(K30,2)),2)</f>
        <v>0</v>
      </c>
    </row>
    <row r="31" spans="1:12" x14ac:dyDescent="0.2">
      <c r="A31" s="1" t="s">
        <v>5</v>
      </c>
      <c r="B31" s="13"/>
      <c r="C31" s="1"/>
      <c r="D31" s="1"/>
      <c r="E31" s="1"/>
      <c r="F31" s="126"/>
      <c r="G31" s="5"/>
      <c r="H31" s="5"/>
      <c r="I31" s="5"/>
      <c r="J31" s="5"/>
      <c r="K31" s="5"/>
      <c r="L31" s="14"/>
    </row>
    <row r="32" spans="1:12" x14ac:dyDescent="0.2">
      <c r="A32" s="1" t="s">
        <v>7</v>
      </c>
      <c r="B32" s="13"/>
      <c r="C32" s="1"/>
      <c r="D32" s="1"/>
      <c r="E32" s="1"/>
      <c r="F32" s="130" t="s">
        <v>136</v>
      </c>
      <c r="G32" s="5"/>
      <c r="H32" s="5"/>
      <c r="I32" s="5"/>
      <c r="J32" s="5"/>
      <c r="K32" s="5"/>
      <c r="L32" s="14"/>
    </row>
    <row r="33" spans="1:12" ht="12" thickBot="1" x14ac:dyDescent="0.25">
      <c r="A33" s="1" t="s">
        <v>8</v>
      </c>
      <c r="B33" s="15"/>
      <c r="C33" s="12"/>
      <c r="D33" s="12"/>
      <c r="E33" s="12"/>
      <c r="F33" s="98" t="s">
        <v>153</v>
      </c>
      <c r="G33" s="6"/>
      <c r="H33" s="6"/>
      <c r="I33" s="6"/>
      <c r="J33" s="6"/>
      <c r="K33" s="6"/>
      <c r="L33" s="16"/>
    </row>
    <row r="34" spans="1:12" ht="12" thickBot="1" x14ac:dyDescent="0.25">
      <c r="A34" s="1" t="s">
        <v>6</v>
      </c>
      <c r="B34" s="120">
        <f>1+MAX($B$13:B33)</f>
        <v>6</v>
      </c>
      <c r="C34" s="121" t="s">
        <v>197</v>
      </c>
      <c r="D34" s="121"/>
      <c r="E34" s="112" t="s">
        <v>316</v>
      </c>
      <c r="F34" s="119" t="s">
        <v>196</v>
      </c>
      <c r="G34" s="115" t="s">
        <v>152</v>
      </c>
      <c r="H34" s="116">
        <v>1</v>
      </c>
      <c r="I34" s="122"/>
      <c r="J34" s="122"/>
      <c r="K34" s="118"/>
      <c r="L34" s="123">
        <f>ROUND((ROUND(H34,3))*(ROUND(K34,2)),2)</f>
        <v>0</v>
      </c>
    </row>
    <row r="35" spans="1:12" x14ac:dyDescent="0.2">
      <c r="A35" s="1" t="s">
        <v>5</v>
      </c>
      <c r="B35" s="13"/>
      <c r="C35" s="1"/>
      <c r="D35" s="1"/>
      <c r="E35" s="1"/>
      <c r="F35" s="126"/>
      <c r="G35" s="5"/>
      <c r="H35" s="5"/>
      <c r="I35" s="5"/>
      <c r="J35" s="5"/>
      <c r="K35" s="5"/>
      <c r="L35" s="14"/>
    </row>
    <row r="36" spans="1:12" x14ac:dyDescent="0.2">
      <c r="A36" s="1" t="s">
        <v>7</v>
      </c>
      <c r="B36" s="13"/>
      <c r="C36" s="1"/>
      <c r="D36" s="1"/>
      <c r="E36" s="1"/>
      <c r="F36" s="130" t="s">
        <v>136</v>
      </c>
      <c r="G36" s="5"/>
      <c r="H36" s="5"/>
      <c r="I36" s="5"/>
      <c r="J36" s="5"/>
      <c r="K36" s="5"/>
      <c r="L36" s="14"/>
    </row>
    <row r="37" spans="1:12" ht="12" thickBot="1" x14ac:dyDescent="0.25">
      <c r="A37" s="1" t="s">
        <v>8</v>
      </c>
      <c r="B37" s="15"/>
      <c r="C37" s="12"/>
      <c r="D37" s="12"/>
      <c r="E37" s="12"/>
      <c r="F37" s="98" t="s">
        <v>153</v>
      </c>
      <c r="G37" s="6"/>
      <c r="H37" s="6"/>
      <c r="I37" s="6"/>
      <c r="J37" s="6"/>
      <c r="K37" s="6"/>
      <c r="L37" s="16"/>
    </row>
    <row r="38" spans="1:12" ht="12" thickBot="1" x14ac:dyDescent="0.25">
      <c r="A38" s="1" t="s">
        <v>6</v>
      </c>
      <c r="B38" s="120">
        <f>1+MAX($B$13:B37)</f>
        <v>7</v>
      </c>
      <c r="C38" s="112" t="s">
        <v>142</v>
      </c>
      <c r="D38" s="112"/>
      <c r="E38" s="112" t="s">
        <v>316</v>
      </c>
      <c r="F38" s="128" t="s">
        <v>143</v>
      </c>
      <c r="G38" s="112" t="s">
        <v>152</v>
      </c>
      <c r="H38" s="116">
        <v>1</v>
      </c>
      <c r="I38" s="129"/>
      <c r="J38" s="116"/>
      <c r="K38" s="118"/>
      <c r="L38" s="123">
        <f>ROUND((ROUND(H38,3))*(ROUND(K38,2)),2)</f>
        <v>0</v>
      </c>
    </row>
    <row r="39" spans="1:12" x14ac:dyDescent="0.2">
      <c r="A39" s="1" t="s">
        <v>5</v>
      </c>
      <c r="B39" s="13"/>
      <c r="C39" s="1"/>
      <c r="D39" s="1"/>
      <c r="E39" s="1"/>
      <c r="F39" s="126"/>
      <c r="G39" s="5"/>
      <c r="H39" s="5"/>
      <c r="I39" s="5"/>
      <c r="J39" s="5"/>
      <c r="K39" s="5"/>
      <c r="L39" s="14"/>
    </row>
    <row r="40" spans="1:12" x14ac:dyDescent="0.2">
      <c r="A40" s="1" t="s">
        <v>7</v>
      </c>
      <c r="B40" s="13"/>
      <c r="C40" s="1"/>
      <c r="D40" s="1"/>
      <c r="E40" s="1"/>
      <c r="F40" s="127" t="s">
        <v>136</v>
      </c>
      <c r="G40" s="5"/>
      <c r="H40" s="5"/>
      <c r="I40" s="5"/>
      <c r="J40" s="5"/>
      <c r="K40" s="5"/>
      <c r="L40" s="14"/>
    </row>
    <row r="41" spans="1:12" ht="12" thickBot="1" x14ac:dyDescent="0.25">
      <c r="A41" s="1" t="s">
        <v>8</v>
      </c>
      <c r="B41" s="15"/>
      <c r="C41" s="12"/>
      <c r="D41" s="12"/>
      <c r="E41" s="12"/>
      <c r="F41" s="124" t="s">
        <v>153</v>
      </c>
      <c r="G41" s="6"/>
      <c r="H41" s="6"/>
      <c r="I41" s="6"/>
      <c r="J41" s="6"/>
      <c r="K41" s="6"/>
      <c r="L41" s="16"/>
    </row>
    <row r="42" spans="1:12" ht="12" thickBot="1" x14ac:dyDescent="0.25">
      <c r="A42" s="1" t="s">
        <v>6</v>
      </c>
      <c r="B42" s="108">
        <f>1+MAX($B$13:B41)</f>
        <v>8</v>
      </c>
      <c r="C42" s="112" t="s">
        <v>198</v>
      </c>
      <c r="D42" s="112"/>
      <c r="E42" s="112" t="s">
        <v>316</v>
      </c>
      <c r="F42" s="128" t="s">
        <v>199</v>
      </c>
      <c r="G42" s="112" t="s">
        <v>152</v>
      </c>
      <c r="H42" s="116">
        <v>1</v>
      </c>
      <c r="I42" s="129"/>
      <c r="J42" s="116"/>
      <c r="K42" s="118"/>
      <c r="L42" s="123">
        <f>ROUND((ROUND(H42,3))*(ROUND(K42,2)),2)</f>
        <v>0</v>
      </c>
    </row>
    <row r="43" spans="1:12" x14ac:dyDescent="0.2">
      <c r="A43" s="1" t="s">
        <v>5</v>
      </c>
      <c r="B43" s="13"/>
      <c r="C43" s="1"/>
      <c r="D43" s="1"/>
      <c r="E43" s="1"/>
      <c r="F43" s="126"/>
      <c r="G43" s="5"/>
      <c r="H43" s="5"/>
      <c r="I43" s="5"/>
      <c r="J43" s="5"/>
      <c r="K43" s="5"/>
      <c r="L43" s="14"/>
    </row>
    <row r="44" spans="1:12" x14ac:dyDescent="0.2">
      <c r="A44" s="1" t="s">
        <v>7</v>
      </c>
      <c r="B44" s="13"/>
      <c r="C44" s="1"/>
      <c r="D44" s="1"/>
      <c r="E44" s="1"/>
      <c r="F44" s="127" t="s">
        <v>136</v>
      </c>
      <c r="G44" s="5"/>
      <c r="H44" s="5"/>
      <c r="I44" s="5"/>
      <c r="J44" s="5"/>
      <c r="K44" s="5"/>
      <c r="L44" s="14"/>
    </row>
    <row r="45" spans="1:12" ht="12" thickBot="1" x14ac:dyDescent="0.25">
      <c r="A45" s="1" t="s">
        <v>8</v>
      </c>
      <c r="B45" s="15"/>
      <c r="C45" s="12"/>
      <c r="D45" s="12"/>
      <c r="E45" s="12"/>
      <c r="F45" s="124" t="s">
        <v>153</v>
      </c>
      <c r="G45" s="6"/>
      <c r="H45" s="6"/>
      <c r="I45" s="6"/>
      <c r="J45" s="6"/>
      <c r="K45" s="6"/>
      <c r="L45" s="16"/>
    </row>
    <row r="46" spans="1:12" ht="12" thickBot="1" x14ac:dyDescent="0.25">
      <c r="A46" s="1" t="s">
        <v>6</v>
      </c>
      <c r="B46" s="108">
        <f>1+MAX($B$13:B45)</f>
        <v>9</v>
      </c>
      <c r="C46" s="121" t="s">
        <v>140</v>
      </c>
      <c r="D46" s="121"/>
      <c r="E46" s="112" t="s">
        <v>316</v>
      </c>
      <c r="F46" s="119" t="s">
        <v>141</v>
      </c>
      <c r="G46" s="121" t="s">
        <v>152</v>
      </c>
      <c r="H46" s="122">
        <v>1</v>
      </c>
      <c r="I46" s="122"/>
      <c r="J46" s="122"/>
      <c r="K46" s="118"/>
      <c r="L46" s="123">
        <f>ROUND((ROUND(H46,3))*(ROUND(K46,2)),2)</f>
        <v>0</v>
      </c>
    </row>
    <row r="47" spans="1:12" x14ac:dyDescent="0.2">
      <c r="A47" s="1" t="s">
        <v>5</v>
      </c>
      <c r="B47" s="13"/>
      <c r="C47" s="1"/>
      <c r="D47" s="1"/>
      <c r="E47" s="1"/>
      <c r="F47" s="126"/>
      <c r="G47" s="5"/>
      <c r="H47" s="5"/>
      <c r="I47" s="5"/>
      <c r="J47" s="5"/>
      <c r="K47" s="5"/>
      <c r="L47" s="14"/>
    </row>
    <row r="48" spans="1:12" x14ac:dyDescent="0.2">
      <c r="A48" s="1" t="s">
        <v>7</v>
      </c>
      <c r="B48" s="13"/>
      <c r="C48" s="1"/>
      <c r="D48" s="1"/>
      <c r="E48" s="1"/>
      <c r="F48" s="127" t="s">
        <v>136</v>
      </c>
      <c r="G48" s="5"/>
      <c r="H48" s="5"/>
      <c r="I48" s="5"/>
      <c r="J48" s="5"/>
      <c r="K48" s="5"/>
      <c r="L48" s="14"/>
    </row>
    <row r="49" spans="1:12" ht="12" thickBot="1" x14ac:dyDescent="0.25">
      <c r="A49" s="1" t="s">
        <v>8</v>
      </c>
      <c r="B49" s="15"/>
      <c r="C49" s="12"/>
      <c r="D49" s="12"/>
      <c r="E49" s="12"/>
      <c r="F49" s="124" t="s">
        <v>153</v>
      </c>
      <c r="G49" s="6"/>
      <c r="H49" s="6"/>
      <c r="I49" s="6"/>
      <c r="J49" s="6"/>
      <c r="K49" s="6"/>
      <c r="L49" s="16"/>
    </row>
    <row r="50" spans="1:12" ht="12" thickBot="1" x14ac:dyDescent="0.25">
      <c r="A50" s="1" t="s">
        <v>6</v>
      </c>
      <c r="B50" s="108">
        <f>1+MAX($B$13:B49)</f>
        <v>10</v>
      </c>
      <c r="C50" s="112" t="s">
        <v>200</v>
      </c>
      <c r="D50" s="112"/>
      <c r="E50" s="112" t="s">
        <v>316</v>
      </c>
      <c r="F50" s="128" t="s">
        <v>201</v>
      </c>
      <c r="G50" s="112" t="s">
        <v>152</v>
      </c>
      <c r="H50" s="116">
        <v>1</v>
      </c>
      <c r="I50" s="129"/>
      <c r="J50" s="116"/>
      <c r="K50" s="118"/>
      <c r="L50" s="123">
        <f>ROUND((ROUND(H50,3))*(ROUND(K50,2)),2)</f>
        <v>0</v>
      </c>
    </row>
    <row r="51" spans="1:12" x14ac:dyDescent="0.2">
      <c r="A51" s="1" t="s">
        <v>5</v>
      </c>
      <c r="B51" s="13"/>
      <c r="C51" s="1"/>
      <c r="D51" s="1"/>
      <c r="E51" s="1"/>
      <c r="F51" s="126"/>
      <c r="G51" s="5"/>
      <c r="H51" s="5"/>
      <c r="I51" s="5"/>
      <c r="J51" s="5"/>
      <c r="K51" s="5"/>
      <c r="L51" s="14"/>
    </row>
    <row r="52" spans="1:12" x14ac:dyDescent="0.2">
      <c r="A52" s="1" t="s">
        <v>7</v>
      </c>
      <c r="B52" s="13"/>
      <c r="C52" s="1"/>
      <c r="D52" s="1"/>
      <c r="E52" s="1"/>
      <c r="F52" s="127" t="s">
        <v>136</v>
      </c>
      <c r="G52" s="5"/>
      <c r="H52" s="5"/>
      <c r="I52" s="5"/>
      <c r="J52" s="5"/>
      <c r="K52" s="5"/>
      <c r="L52" s="14"/>
    </row>
    <row r="53" spans="1:12" ht="12" thickBot="1" x14ac:dyDescent="0.25">
      <c r="A53" s="1" t="s">
        <v>8</v>
      </c>
      <c r="B53" s="15"/>
      <c r="C53" s="12"/>
      <c r="D53" s="12"/>
      <c r="E53" s="12"/>
      <c r="F53" s="124" t="s">
        <v>153</v>
      </c>
      <c r="G53" s="6"/>
      <c r="H53" s="6"/>
      <c r="I53" s="6"/>
      <c r="J53" s="6"/>
      <c r="K53" s="6"/>
      <c r="L53" s="16"/>
    </row>
    <row r="54" spans="1:12" ht="12" thickBot="1" x14ac:dyDescent="0.25">
      <c r="A54" s="1" t="s">
        <v>6</v>
      </c>
      <c r="B54" s="120">
        <f>1+MAX($B$13:B53)</f>
        <v>11</v>
      </c>
      <c r="C54" s="112" t="s">
        <v>144</v>
      </c>
      <c r="D54" s="112"/>
      <c r="E54" s="112" t="s">
        <v>316</v>
      </c>
      <c r="F54" s="128" t="s">
        <v>145</v>
      </c>
      <c r="G54" s="112" t="s">
        <v>152</v>
      </c>
      <c r="H54" s="116">
        <v>10</v>
      </c>
      <c r="I54" s="129"/>
      <c r="J54" s="116" t="s">
        <v>135</v>
      </c>
      <c r="K54" s="118"/>
      <c r="L54" s="123">
        <f>ROUND((ROUND(H54,3))*(ROUND(K54,2)),2)</f>
        <v>0</v>
      </c>
    </row>
    <row r="55" spans="1:12" x14ac:dyDescent="0.2">
      <c r="A55" s="1" t="s">
        <v>5</v>
      </c>
      <c r="B55" s="13"/>
      <c r="C55" s="1"/>
      <c r="D55" s="1"/>
      <c r="E55" s="1"/>
      <c r="F55" s="126"/>
      <c r="G55" s="5"/>
      <c r="H55" s="5"/>
      <c r="I55" s="5"/>
      <c r="J55" s="5"/>
      <c r="K55" s="5"/>
      <c r="L55" s="14"/>
    </row>
    <row r="56" spans="1:12" x14ac:dyDescent="0.2">
      <c r="A56" s="1" t="s">
        <v>7</v>
      </c>
      <c r="B56" s="13"/>
      <c r="C56" s="1"/>
      <c r="D56" s="1"/>
      <c r="E56" s="1"/>
      <c r="F56" s="127" t="s">
        <v>136</v>
      </c>
      <c r="G56" s="5"/>
      <c r="H56" s="5"/>
      <c r="I56" s="5"/>
      <c r="J56" s="5"/>
      <c r="K56" s="5"/>
      <c r="L56" s="14"/>
    </row>
    <row r="57" spans="1:12" ht="12" thickBot="1" x14ac:dyDescent="0.25">
      <c r="A57" s="1" t="s">
        <v>8</v>
      </c>
      <c r="B57" s="15"/>
      <c r="C57" s="12"/>
      <c r="D57" s="12"/>
      <c r="E57" s="12"/>
      <c r="F57" s="124" t="s">
        <v>153</v>
      </c>
      <c r="G57" s="6"/>
      <c r="H57" s="6"/>
      <c r="I57" s="6"/>
      <c r="J57" s="6"/>
      <c r="K57" s="6"/>
      <c r="L57" s="16"/>
    </row>
    <row r="58" spans="1:12" ht="12" thickBot="1" x14ac:dyDescent="0.25">
      <c r="A58" s="1" t="s">
        <v>6</v>
      </c>
      <c r="B58" s="108">
        <f>1+MAX($B$13:B57)</f>
        <v>12</v>
      </c>
      <c r="C58" s="112" t="s">
        <v>295</v>
      </c>
      <c r="D58" s="112"/>
      <c r="E58" s="112" t="s">
        <v>344</v>
      </c>
      <c r="F58" s="128" t="s">
        <v>206</v>
      </c>
      <c r="G58" s="112" t="s">
        <v>152</v>
      </c>
      <c r="H58" s="116">
        <v>2</v>
      </c>
      <c r="I58" s="129"/>
      <c r="J58" s="116"/>
      <c r="K58" s="118"/>
      <c r="L58" s="123">
        <f>ROUND((ROUND(H58,3))*(ROUND(K58,2)),2)</f>
        <v>0</v>
      </c>
    </row>
    <row r="59" spans="1:12" x14ac:dyDescent="0.2">
      <c r="A59" s="1" t="s">
        <v>5</v>
      </c>
      <c r="B59" s="13"/>
      <c r="C59" s="1"/>
      <c r="D59" s="1"/>
      <c r="E59" s="1"/>
      <c r="F59" s="126"/>
      <c r="G59" s="5"/>
      <c r="H59" s="5"/>
      <c r="I59" s="5"/>
      <c r="J59" s="5"/>
      <c r="K59" s="5"/>
      <c r="L59" s="14"/>
    </row>
    <row r="60" spans="1:12" x14ac:dyDescent="0.2">
      <c r="A60" s="1" t="s">
        <v>7</v>
      </c>
      <c r="B60" s="13"/>
      <c r="C60" s="1"/>
      <c r="D60" s="1"/>
      <c r="E60" s="1"/>
      <c r="F60" s="127" t="s">
        <v>136</v>
      </c>
      <c r="G60" s="5"/>
      <c r="H60" s="5"/>
      <c r="I60" s="5"/>
      <c r="J60" s="5"/>
      <c r="K60" s="5"/>
      <c r="L60" s="14"/>
    </row>
    <row r="61" spans="1:12" ht="90.75" thickBot="1" x14ac:dyDescent="0.25">
      <c r="A61" s="1" t="s">
        <v>8</v>
      </c>
      <c r="B61" s="15"/>
      <c r="C61" s="12"/>
      <c r="D61" s="12"/>
      <c r="E61" s="12"/>
      <c r="F61" s="124" t="s">
        <v>207</v>
      </c>
      <c r="G61" s="6"/>
      <c r="H61" s="6"/>
      <c r="I61" s="6"/>
      <c r="J61" s="6"/>
      <c r="K61" s="6"/>
      <c r="L61" s="16"/>
    </row>
    <row r="62" spans="1:12" ht="13.5" customHeight="1" thickBot="1" x14ac:dyDescent="0.25">
      <c r="A62" s="64" t="s">
        <v>6</v>
      </c>
      <c r="B62" s="70">
        <f>1+MAX($B$13:B61)</f>
        <v>13</v>
      </c>
      <c r="C62" s="112" t="s">
        <v>223</v>
      </c>
      <c r="D62" s="112"/>
      <c r="E62" s="112" t="s">
        <v>316</v>
      </c>
      <c r="F62" s="128" t="s">
        <v>318</v>
      </c>
      <c r="G62" s="112" t="s">
        <v>152</v>
      </c>
      <c r="H62" s="116">
        <v>1</v>
      </c>
      <c r="I62" s="129"/>
      <c r="J62" s="116" t="str">
        <f>IF(I62=0,"",I62*H62)</f>
        <v/>
      </c>
      <c r="K62" s="118"/>
      <c r="L62" s="123">
        <f>ROUND((ROUND(H62,3))*(ROUND(K62,2)),2)</f>
        <v>0</v>
      </c>
    </row>
    <row r="63" spans="1:12" ht="12.75" customHeight="1" x14ac:dyDescent="0.2">
      <c r="A63" s="64" t="s">
        <v>5</v>
      </c>
      <c r="B63" s="13"/>
      <c r="C63" s="1"/>
      <c r="D63" s="1"/>
      <c r="E63" s="1"/>
      <c r="F63" s="126"/>
      <c r="G63" s="5"/>
      <c r="H63" s="5"/>
      <c r="I63" s="5"/>
      <c r="J63" s="5"/>
      <c r="K63" s="5"/>
      <c r="L63" s="14"/>
    </row>
    <row r="64" spans="1:12" ht="12.75" customHeight="1" x14ac:dyDescent="0.2">
      <c r="A64" s="64" t="s">
        <v>7</v>
      </c>
      <c r="B64" s="13"/>
      <c r="C64" s="1"/>
      <c r="D64" s="1"/>
      <c r="E64" s="1"/>
      <c r="F64" s="127" t="s">
        <v>136</v>
      </c>
      <c r="G64" s="5"/>
      <c r="H64" s="5"/>
      <c r="I64" s="5"/>
      <c r="J64" s="5"/>
      <c r="K64" s="5"/>
      <c r="L64" s="14"/>
    </row>
    <row r="65" spans="1:12" ht="12.75" customHeight="1" thickBot="1" x14ac:dyDescent="0.25">
      <c r="A65" s="64" t="s">
        <v>8</v>
      </c>
      <c r="B65" s="15"/>
      <c r="C65" s="12"/>
      <c r="D65" s="12"/>
      <c r="E65" s="12"/>
      <c r="F65" s="124" t="s">
        <v>153</v>
      </c>
      <c r="G65" s="6"/>
      <c r="H65" s="6"/>
      <c r="I65" s="6"/>
      <c r="J65" s="6"/>
      <c r="K65" s="6"/>
      <c r="L65" s="16"/>
    </row>
    <row r="66" spans="1:12" ht="13.5" customHeight="1" thickBot="1" x14ac:dyDescent="0.25">
      <c r="A66" s="64" t="s">
        <v>6</v>
      </c>
      <c r="B66" s="70">
        <f>1+MAX($B$13:B65)</f>
        <v>14</v>
      </c>
      <c r="C66" s="112" t="s">
        <v>224</v>
      </c>
      <c r="D66" s="112"/>
      <c r="E66" s="112" t="s">
        <v>316</v>
      </c>
      <c r="F66" s="128" t="s">
        <v>319</v>
      </c>
      <c r="G66" s="112" t="s">
        <v>152</v>
      </c>
      <c r="H66" s="116">
        <v>1</v>
      </c>
      <c r="I66" s="129"/>
      <c r="J66" s="116" t="str">
        <f>IF(I66=0,"",I66*H66)</f>
        <v/>
      </c>
      <c r="K66" s="118"/>
      <c r="L66" s="123">
        <f>ROUND((ROUND(H66,3))*(ROUND(K66,2)),2)</f>
        <v>0</v>
      </c>
    </row>
    <row r="67" spans="1:12" ht="12.75" customHeight="1" x14ac:dyDescent="0.2">
      <c r="A67" s="64" t="s">
        <v>5</v>
      </c>
      <c r="B67" s="13"/>
      <c r="C67" s="1"/>
      <c r="D67" s="1"/>
      <c r="E67" s="1"/>
      <c r="F67" s="126"/>
      <c r="G67" s="5"/>
      <c r="H67" s="5"/>
      <c r="I67" s="5"/>
      <c r="J67" s="5"/>
      <c r="K67" s="5"/>
      <c r="L67" s="14"/>
    </row>
    <row r="68" spans="1:12" ht="12.75" customHeight="1" x14ac:dyDescent="0.2">
      <c r="A68" s="64" t="s">
        <v>7</v>
      </c>
      <c r="B68" s="13"/>
      <c r="C68" s="1"/>
      <c r="D68" s="1"/>
      <c r="E68" s="1"/>
      <c r="F68" s="127" t="s">
        <v>136</v>
      </c>
      <c r="G68" s="5"/>
      <c r="H68" s="5"/>
      <c r="I68" s="5"/>
      <c r="J68" s="5"/>
      <c r="K68" s="5"/>
      <c r="L68" s="14"/>
    </row>
    <row r="69" spans="1:12" ht="12.75" customHeight="1" thickBot="1" x14ac:dyDescent="0.25">
      <c r="A69" s="64" t="s">
        <v>8</v>
      </c>
      <c r="B69" s="15"/>
      <c r="C69" s="12"/>
      <c r="D69" s="12"/>
      <c r="E69" s="12"/>
      <c r="F69" s="124" t="s">
        <v>153</v>
      </c>
      <c r="G69" s="6"/>
      <c r="H69" s="6"/>
      <c r="I69" s="6"/>
      <c r="J69" s="6"/>
      <c r="K69" s="6"/>
      <c r="L69" s="16"/>
    </row>
    <row r="70" spans="1:12" ht="12" thickBot="1" x14ac:dyDescent="0.25">
      <c r="A70" s="1" t="s">
        <v>6</v>
      </c>
      <c r="B70" s="70">
        <f>1+MAX($B$13:B69)</f>
        <v>15</v>
      </c>
      <c r="C70" s="112" t="s">
        <v>209</v>
      </c>
      <c r="D70" s="112"/>
      <c r="E70" s="112" t="s">
        <v>316</v>
      </c>
      <c r="F70" s="128" t="s">
        <v>320</v>
      </c>
      <c r="G70" s="112" t="s">
        <v>152</v>
      </c>
      <c r="H70" s="116">
        <v>1</v>
      </c>
      <c r="I70" s="129"/>
      <c r="J70" s="116"/>
      <c r="K70" s="118"/>
      <c r="L70" s="123">
        <f>ROUND(H70*K70,2)</f>
        <v>0</v>
      </c>
    </row>
    <row r="71" spans="1:12" x14ac:dyDescent="0.2">
      <c r="A71" s="1" t="s">
        <v>5</v>
      </c>
      <c r="B71" s="13"/>
      <c r="C71" s="1"/>
      <c r="D71" s="1"/>
      <c r="E71" s="1"/>
      <c r="F71" s="126" t="s">
        <v>222</v>
      </c>
      <c r="G71" s="5"/>
      <c r="H71" s="5"/>
      <c r="I71" s="5"/>
      <c r="J71" s="5"/>
      <c r="K71" s="5"/>
      <c r="L71" s="14"/>
    </row>
    <row r="72" spans="1:12" x14ac:dyDescent="0.2">
      <c r="A72" s="1" t="s">
        <v>7</v>
      </c>
      <c r="B72" s="13"/>
      <c r="C72" s="1"/>
      <c r="D72" s="1"/>
      <c r="E72" s="1"/>
      <c r="F72" s="127" t="s">
        <v>136</v>
      </c>
      <c r="G72" s="5"/>
      <c r="H72" s="5"/>
      <c r="I72" s="5"/>
      <c r="J72" s="5"/>
      <c r="K72" s="5"/>
      <c r="L72" s="14"/>
    </row>
    <row r="73" spans="1:12" ht="12" thickBot="1" x14ac:dyDescent="0.25">
      <c r="A73" s="1" t="s">
        <v>8</v>
      </c>
      <c r="B73" s="15"/>
      <c r="C73" s="12"/>
      <c r="D73" s="12"/>
      <c r="E73" s="12"/>
      <c r="F73" s="124" t="s">
        <v>153</v>
      </c>
      <c r="G73" s="6"/>
      <c r="H73" s="6"/>
      <c r="I73" s="6"/>
      <c r="J73" s="6"/>
      <c r="K73" s="6"/>
      <c r="L73" s="16"/>
    </row>
    <row r="74" spans="1:12" ht="12" thickBot="1" x14ac:dyDescent="0.25">
      <c r="A74" s="1" t="s">
        <v>6</v>
      </c>
      <c r="B74" s="120">
        <f>1+MAX($B$13:B73)</f>
        <v>16</v>
      </c>
      <c r="C74" s="112" t="s">
        <v>210</v>
      </c>
      <c r="D74" s="112"/>
      <c r="E74" s="112" t="s">
        <v>316</v>
      </c>
      <c r="F74" s="128" t="s">
        <v>208</v>
      </c>
      <c r="G74" s="112" t="s">
        <v>152</v>
      </c>
      <c r="H74" s="116">
        <v>1</v>
      </c>
      <c r="I74" s="129"/>
      <c r="J74" s="116"/>
      <c r="K74" s="118"/>
      <c r="L74" s="123">
        <f>ROUND(H74*K74,2)</f>
        <v>0</v>
      </c>
    </row>
    <row r="75" spans="1:12" x14ac:dyDescent="0.2">
      <c r="A75" s="1" t="s">
        <v>5</v>
      </c>
      <c r="B75" s="13"/>
      <c r="C75" s="1"/>
      <c r="D75" s="1"/>
      <c r="E75" s="1"/>
      <c r="F75" s="126"/>
      <c r="G75" s="5"/>
      <c r="H75" s="5"/>
      <c r="I75" s="5"/>
      <c r="J75" s="5"/>
      <c r="K75" s="5"/>
      <c r="L75" s="14"/>
    </row>
    <row r="76" spans="1:12" x14ac:dyDescent="0.2">
      <c r="A76" s="1" t="s">
        <v>7</v>
      </c>
      <c r="B76" s="13"/>
      <c r="C76" s="1"/>
      <c r="D76" s="1"/>
      <c r="E76" s="1"/>
      <c r="F76" s="127" t="s">
        <v>136</v>
      </c>
      <c r="G76" s="5"/>
      <c r="H76" s="5"/>
      <c r="I76" s="5"/>
      <c r="J76" s="5"/>
      <c r="K76" s="5"/>
      <c r="L76" s="14"/>
    </row>
    <row r="77" spans="1:12" ht="12" thickBot="1" x14ac:dyDescent="0.25">
      <c r="A77" s="1" t="s">
        <v>8</v>
      </c>
      <c r="B77" s="15"/>
      <c r="C77" s="12"/>
      <c r="D77" s="12"/>
      <c r="E77" s="12"/>
      <c r="F77" s="124" t="s">
        <v>153</v>
      </c>
      <c r="G77" s="6"/>
      <c r="H77" s="6"/>
      <c r="I77" s="6"/>
      <c r="J77" s="6"/>
      <c r="K77" s="6"/>
      <c r="L77" s="16"/>
    </row>
    <row r="78" spans="1:12" ht="12" thickBot="1" x14ac:dyDescent="0.25">
      <c r="A78" s="1" t="s">
        <v>6</v>
      </c>
      <c r="B78" s="108">
        <f>1+MAX($B$13:B77)</f>
        <v>17</v>
      </c>
      <c r="C78" s="112" t="s">
        <v>296</v>
      </c>
      <c r="D78" s="112"/>
      <c r="E78" s="112" t="s">
        <v>344</v>
      </c>
      <c r="F78" s="128" t="s">
        <v>211</v>
      </c>
      <c r="G78" s="112" t="s">
        <v>152</v>
      </c>
      <c r="H78" s="116">
        <v>1</v>
      </c>
      <c r="I78" s="129"/>
      <c r="J78" s="116"/>
      <c r="K78" s="118"/>
      <c r="L78" s="123">
        <f>ROUND(H78*K78,2)</f>
        <v>0</v>
      </c>
    </row>
    <row r="79" spans="1:12" x14ac:dyDescent="0.2">
      <c r="A79" s="1" t="s">
        <v>5</v>
      </c>
      <c r="B79" s="13"/>
      <c r="C79" s="1"/>
      <c r="D79" s="1"/>
      <c r="E79" s="1"/>
      <c r="F79" s="126"/>
      <c r="G79" s="5"/>
      <c r="H79" s="5"/>
      <c r="I79" s="5"/>
      <c r="J79" s="5"/>
      <c r="K79" s="5"/>
      <c r="L79" s="14"/>
    </row>
    <row r="80" spans="1:12" x14ac:dyDescent="0.2">
      <c r="A80" s="1" t="s">
        <v>7</v>
      </c>
      <c r="B80" s="13"/>
      <c r="C80" s="1"/>
      <c r="D80" s="1"/>
      <c r="E80" s="1"/>
      <c r="F80" s="127" t="s">
        <v>136</v>
      </c>
      <c r="G80" s="5"/>
      <c r="H80" s="5"/>
      <c r="I80" s="5"/>
      <c r="J80" s="5"/>
      <c r="K80" s="5"/>
      <c r="L80" s="14"/>
    </row>
    <row r="81" spans="1:12" ht="96.75" customHeight="1" thickBot="1" x14ac:dyDescent="0.25">
      <c r="A81" s="1" t="s">
        <v>8</v>
      </c>
      <c r="B81" s="15"/>
      <c r="C81" s="12"/>
      <c r="D81" s="12"/>
      <c r="E81" s="12"/>
      <c r="F81" s="124" t="s">
        <v>139</v>
      </c>
      <c r="G81" s="6"/>
      <c r="H81" s="6"/>
      <c r="I81" s="6"/>
      <c r="J81" s="6"/>
      <c r="K81" s="6"/>
      <c r="L81" s="16"/>
    </row>
    <row r="82" spans="1:12" ht="12" thickBot="1" x14ac:dyDescent="0.25">
      <c r="A82" s="1" t="s">
        <v>6</v>
      </c>
      <c r="B82" s="120">
        <f>1+MAX($B$13:B81)</f>
        <v>18</v>
      </c>
      <c r="C82" s="121" t="s">
        <v>172</v>
      </c>
      <c r="D82" s="121"/>
      <c r="E82" s="112" t="s">
        <v>316</v>
      </c>
      <c r="F82" s="119" t="s">
        <v>190</v>
      </c>
      <c r="G82" s="115" t="s">
        <v>152</v>
      </c>
      <c r="H82" s="116">
        <v>2</v>
      </c>
      <c r="I82" s="122"/>
      <c r="J82" s="122" t="s">
        <v>135</v>
      </c>
      <c r="K82" s="118"/>
      <c r="L82" s="123">
        <f>ROUND(H82*K82,2)</f>
        <v>0</v>
      </c>
    </row>
    <row r="83" spans="1:12" x14ac:dyDescent="0.2">
      <c r="A83" s="1" t="s">
        <v>5</v>
      </c>
      <c r="B83" s="13"/>
      <c r="C83" s="1"/>
      <c r="D83" s="1"/>
      <c r="E83" s="1"/>
      <c r="F83" s="126"/>
      <c r="G83" s="5"/>
      <c r="H83" s="5"/>
      <c r="I83" s="5"/>
      <c r="J83" s="5"/>
      <c r="K83" s="5"/>
      <c r="L83" s="14"/>
    </row>
    <row r="84" spans="1:12" x14ac:dyDescent="0.2">
      <c r="A84" s="1" t="s">
        <v>7</v>
      </c>
      <c r="B84" s="13"/>
      <c r="C84" s="1"/>
      <c r="D84" s="1"/>
      <c r="E84" s="1"/>
      <c r="F84" s="130" t="s">
        <v>136</v>
      </c>
      <c r="G84" s="5"/>
      <c r="H84" s="5"/>
      <c r="I84" s="5"/>
      <c r="J84" s="5"/>
      <c r="K84" s="5"/>
      <c r="L84" s="14"/>
    </row>
    <row r="85" spans="1:12" ht="12" thickBot="1" x14ac:dyDescent="0.25">
      <c r="A85" s="1" t="s">
        <v>8</v>
      </c>
      <c r="B85" s="15"/>
      <c r="C85" s="12"/>
      <c r="D85" s="12"/>
      <c r="E85" s="12"/>
      <c r="F85" s="98" t="s">
        <v>153</v>
      </c>
      <c r="G85" s="6"/>
      <c r="H85" s="6"/>
      <c r="I85" s="6"/>
      <c r="J85" s="6"/>
      <c r="K85" s="6"/>
      <c r="L85" s="16"/>
    </row>
    <row r="86" spans="1:12" ht="13.5" customHeight="1" thickBot="1" x14ac:dyDescent="0.25">
      <c r="A86" s="64" t="s">
        <v>6</v>
      </c>
      <c r="B86" s="120">
        <f>1+MAX($B$13:B85)</f>
        <v>19</v>
      </c>
      <c r="C86" s="112" t="s">
        <v>297</v>
      </c>
      <c r="D86" s="121"/>
      <c r="E86" s="112" t="s">
        <v>344</v>
      </c>
      <c r="F86" s="119" t="s">
        <v>306</v>
      </c>
      <c r="G86" s="115" t="s">
        <v>152</v>
      </c>
      <c r="H86" s="116">
        <v>3</v>
      </c>
      <c r="I86" s="122"/>
      <c r="J86" s="122" t="str">
        <f>IF(I86=0,"",I86*H86)</f>
        <v/>
      </c>
      <c r="K86" s="118"/>
      <c r="L86" s="123">
        <f>ROUND((ROUND(H86,3))*(ROUND(K86,2)),2)</f>
        <v>0</v>
      </c>
    </row>
    <row r="87" spans="1:12" ht="12.75" customHeight="1" x14ac:dyDescent="0.2">
      <c r="A87" s="64" t="s">
        <v>5</v>
      </c>
      <c r="B87" s="13"/>
      <c r="C87" s="1"/>
      <c r="D87" s="1"/>
      <c r="E87" s="1"/>
      <c r="F87" s="126"/>
      <c r="G87" s="5"/>
      <c r="H87" s="5"/>
      <c r="I87" s="5"/>
      <c r="J87" s="5"/>
      <c r="K87" s="5"/>
      <c r="L87" s="14"/>
    </row>
    <row r="88" spans="1:12" ht="12.75" customHeight="1" x14ac:dyDescent="0.2">
      <c r="A88" s="64" t="s">
        <v>7</v>
      </c>
      <c r="B88" s="13"/>
      <c r="C88" s="1"/>
      <c r="D88" s="1"/>
      <c r="E88" s="1"/>
      <c r="F88" s="130" t="s">
        <v>136</v>
      </c>
      <c r="G88" s="5"/>
      <c r="H88" s="5"/>
      <c r="I88" s="5"/>
      <c r="J88" s="5"/>
      <c r="K88" s="5"/>
      <c r="L88" s="14"/>
    </row>
    <row r="89" spans="1:12" ht="79.5" thickBot="1" x14ac:dyDescent="0.25">
      <c r="A89" s="64" t="s">
        <v>8</v>
      </c>
      <c r="B89" s="15"/>
      <c r="C89" s="12"/>
      <c r="D89" s="12"/>
      <c r="E89" s="12"/>
      <c r="F89" s="98" t="s">
        <v>274</v>
      </c>
      <c r="G89" s="6"/>
      <c r="H89" s="6"/>
      <c r="I89" s="6"/>
      <c r="J89" s="6"/>
      <c r="K89" s="6"/>
      <c r="L89" s="16"/>
    </row>
    <row r="90" spans="1:12" ht="13.5" customHeight="1" thickBot="1" x14ac:dyDescent="0.25">
      <c r="A90" s="64" t="s">
        <v>6</v>
      </c>
      <c r="B90" s="120">
        <f>1+MAX($B$13:B89)</f>
        <v>20</v>
      </c>
      <c r="C90" s="121" t="s">
        <v>217</v>
      </c>
      <c r="D90" s="121"/>
      <c r="E90" s="112" t="s">
        <v>316</v>
      </c>
      <c r="F90" s="119" t="s">
        <v>218</v>
      </c>
      <c r="G90" s="115" t="s">
        <v>119</v>
      </c>
      <c r="H90" s="116">
        <v>10</v>
      </c>
      <c r="I90" s="122"/>
      <c r="J90" s="122" t="str">
        <f>IF(I90=0,"",I90*H90)</f>
        <v/>
      </c>
      <c r="K90" s="118"/>
      <c r="L90" s="123">
        <f>ROUND((ROUND(H90,3))*(ROUND(K90,2)),2)</f>
        <v>0</v>
      </c>
    </row>
    <row r="91" spans="1:12" ht="12.75" customHeight="1" x14ac:dyDescent="0.2">
      <c r="A91" s="64" t="s">
        <v>5</v>
      </c>
      <c r="B91" s="13"/>
      <c r="C91" s="1"/>
      <c r="D91" s="1"/>
      <c r="E91" s="1"/>
      <c r="F91" s="126"/>
      <c r="G91" s="5"/>
      <c r="H91" s="5"/>
      <c r="I91" s="5"/>
      <c r="J91" s="5"/>
      <c r="K91" s="5"/>
      <c r="L91" s="14"/>
    </row>
    <row r="92" spans="1:12" ht="12.75" customHeight="1" x14ac:dyDescent="0.2">
      <c r="A92" s="64" t="s">
        <v>7</v>
      </c>
      <c r="B92" s="13"/>
      <c r="C92" s="1"/>
      <c r="D92" s="1"/>
      <c r="E92" s="1"/>
      <c r="F92" s="130" t="s">
        <v>136</v>
      </c>
      <c r="G92" s="5"/>
      <c r="H92" s="5"/>
      <c r="I92" s="5"/>
      <c r="J92" s="5"/>
      <c r="K92" s="5"/>
      <c r="L92" s="14"/>
    </row>
    <row r="93" spans="1:12" ht="12.75" customHeight="1" thickBot="1" x14ac:dyDescent="0.25">
      <c r="A93" s="64" t="s">
        <v>8</v>
      </c>
      <c r="B93" s="15"/>
      <c r="C93" s="12"/>
      <c r="D93" s="12"/>
      <c r="E93" s="12"/>
      <c r="F93" s="98" t="s">
        <v>153</v>
      </c>
      <c r="G93" s="6"/>
      <c r="H93" s="6"/>
      <c r="I93" s="6"/>
      <c r="J93" s="6"/>
      <c r="K93" s="6"/>
      <c r="L93" s="16"/>
    </row>
    <row r="94" spans="1:12" ht="13.5" customHeight="1" thickBot="1" x14ac:dyDescent="0.25">
      <c r="A94" s="64" t="s">
        <v>6</v>
      </c>
      <c r="B94" s="120">
        <f>1+MAX($B$13:B93)</f>
        <v>21</v>
      </c>
      <c r="C94" s="121" t="s">
        <v>219</v>
      </c>
      <c r="D94" s="121"/>
      <c r="E94" s="112" t="s">
        <v>316</v>
      </c>
      <c r="F94" s="119" t="s">
        <v>220</v>
      </c>
      <c r="G94" s="115" t="s">
        <v>152</v>
      </c>
      <c r="H94" s="116">
        <v>8</v>
      </c>
      <c r="I94" s="122"/>
      <c r="J94" s="122" t="str">
        <f>IF(I94=0,"",I94*H94)</f>
        <v/>
      </c>
      <c r="K94" s="118"/>
      <c r="L94" s="123">
        <f>ROUND((ROUND(H94,3))*(ROUND(K94,2)),2)</f>
        <v>0</v>
      </c>
    </row>
    <row r="95" spans="1:12" ht="12.75" customHeight="1" x14ac:dyDescent="0.2">
      <c r="A95" s="64" t="s">
        <v>5</v>
      </c>
      <c r="B95" s="13"/>
      <c r="C95" s="1"/>
      <c r="D95" s="1"/>
      <c r="E95" s="1"/>
      <c r="F95" s="126"/>
      <c r="G95" s="5"/>
      <c r="H95" s="5"/>
      <c r="I95" s="5"/>
      <c r="J95" s="5"/>
      <c r="K95" s="5"/>
      <c r="L95" s="14"/>
    </row>
    <row r="96" spans="1:12" ht="12.75" customHeight="1" x14ac:dyDescent="0.2">
      <c r="A96" s="64" t="s">
        <v>7</v>
      </c>
      <c r="B96" s="13"/>
      <c r="C96" s="1"/>
      <c r="D96" s="1"/>
      <c r="E96" s="1"/>
      <c r="F96" s="130" t="s">
        <v>136</v>
      </c>
      <c r="G96" s="5"/>
      <c r="H96" s="5"/>
      <c r="I96" s="5"/>
      <c r="J96" s="5"/>
      <c r="K96" s="5"/>
      <c r="L96" s="14"/>
    </row>
    <row r="97" spans="1:12" ht="12.75" customHeight="1" thickBot="1" x14ac:dyDescent="0.25">
      <c r="A97" s="64" t="s">
        <v>8</v>
      </c>
      <c r="B97" s="15"/>
      <c r="C97" s="12"/>
      <c r="D97" s="12"/>
      <c r="E97" s="12"/>
      <c r="F97" s="98" t="s">
        <v>153</v>
      </c>
      <c r="G97" s="6"/>
      <c r="H97" s="6"/>
      <c r="I97" s="6"/>
      <c r="J97" s="6"/>
      <c r="K97" s="6"/>
      <c r="L97" s="16"/>
    </row>
    <row r="98" spans="1:12" ht="13.5" customHeight="1" thickBot="1" x14ac:dyDescent="0.25">
      <c r="A98" s="64" t="s">
        <v>6</v>
      </c>
      <c r="B98" s="120">
        <f>1+MAX($B$13:B97)</f>
        <v>22</v>
      </c>
      <c r="C98" s="121" t="s">
        <v>146</v>
      </c>
      <c r="D98" s="121"/>
      <c r="E98" s="112" t="s">
        <v>316</v>
      </c>
      <c r="F98" s="119" t="s">
        <v>147</v>
      </c>
      <c r="G98" s="115" t="s">
        <v>119</v>
      </c>
      <c r="H98" s="116">
        <v>5</v>
      </c>
      <c r="I98" s="122"/>
      <c r="J98" s="122" t="str">
        <f>IF(I98=0,"",I98*H98)</f>
        <v/>
      </c>
      <c r="K98" s="118"/>
      <c r="L98" s="123">
        <f>ROUND((ROUND(H98,3))*(ROUND(K98,2)),2)</f>
        <v>0</v>
      </c>
    </row>
    <row r="99" spans="1:12" ht="12.75" customHeight="1" x14ac:dyDescent="0.2">
      <c r="A99" s="64" t="s">
        <v>5</v>
      </c>
      <c r="B99" s="13"/>
      <c r="C99" s="1"/>
      <c r="D99" s="1"/>
      <c r="E99" s="1"/>
      <c r="F99" s="126"/>
      <c r="G99" s="5"/>
      <c r="H99" s="5"/>
      <c r="I99" s="5"/>
      <c r="J99" s="5"/>
      <c r="K99" s="5"/>
      <c r="L99" s="14"/>
    </row>
    <row r="100" spans="1:12" ht="12.75" customHeight="1" x14ac:dyDescent="0.2">
      <c r="A100" s="64" t="s">
        <v>7</v>
      </c>
      <c r="B100" s="13"/>
      <c r="C100" s="1"/>
      <c r="D100" s="1"/>
      <c r="E100" s="1"/>
      <c r="F100" s="130" t="s">
        <v>136</v>
      </c>
      <c r="G100" s="5"/>
      <c r="H100" s="5"/>
      <c r="I100" s="5"/>
      <c r="J100" s="5"/>
      <c r="K100" s="5"/>
      <c r="L100" s="14"/>
    </row>
    <row r="101" spans="1:12" ht="12.75" customHeight="1" thickBot="1" x14ac:dyDescent="0.25">
      <c r="A101" s="64" t="s">
        <v>8</v>
      </c>
      <c r="B101" s="15"/>
      <c r="C101" s="12"/>
      <c r="D101" s="12"/>
      <c r="E101" s="12"/>
      <c r="F101" s="98" t="s">
        <v>153</v>
      </c>
      <c r="G101" s="6"/>
      <c r="H101" s="6"/>
      <c r="I101" s="6"/>
      <c r="J101" s="6"/>
      <c r="K101" s="6"/>
      <c r="L101" s="16"/>
    </row>
    <row r="102" spans="1:12" ht="13.5" customHeight="1" thickBot="1" x14ac:dyDescent="0.25">
      <c r="A102" s="64" t="s">
        <v>6</v>
      </c>
      <c r="B102" s="120">
        <f>1+MAX($B$13:B101)</f>
        <v>23</v>
      </c>
      <c r="C102" s="121" t="s">
        <v>148</v>
      </c>
      <c r="D102" s="121"/>
      <c r="E102" s="112" t="s">
        <v>316</v>
      </c>
      <c r="F102" s="119" t="s">
        <v>149</v>
      </c>
      <c r="G102" s="115" t="s">
        <v>152</v>
      </c>
      <c r="H102" s="116">
        <v>2</v>
      </c>
      <c r="I102" s="122"/>
      <c r="J102" s="122" t="str">
        <f>IF(I102=0,"",I102*H102)</f>
        <v/>
      </c>
      <c r="K102" s="118"/>
      <c r="L102" s="123">
        <f>ROUND((ROUND(H102,3))*(ROUND(K102,2)),2)</f>
        <v>0</v>
      </c>
    </row>
    <row r="103" spans="1:12" ht="12.75" customHeight="1" x14ac:dyDescent="0.2">
      <c r="A103" s="64" t="s">
        <v>5</v>
      </c>
      <c r="B103" s="13"/>
      <c r="C103" s="1"/>
      <c r="D103" s="1"/>
      <c r="E103" s="1"/>
      <c r="F103" s="126"/>
      <c r="G103" s="5"/>
      <c r="H103" s="5"/>
      <c r="I103" s="5"/>
      <c r="J103" s="5"/>
      <c r="K103" s="5"/>
      <c r="L103" s="14"/>
    </row>
    <row r="104" spans="1:12" ht="12.75" customHeight="1" x14ac:dyDescent="0.2">
      <c r="A104" s="64" t="s">
        <v>7</v>
      </c>
      <c r="B104" s="13"/>
      <c r="C104" s="1"/>
      <c r="D104" s="1"/>
      <c r="E104" s="1"/>
      <c r="F104" s="130" t="s">
        <v>136</v>
      </c>
      <c r="G104" s="5"/>
      <c r="H104" s="5"/>
      <c r="I104" s="5"/>
      <c r="J104" s="5"/>
      <c r="K104" s="5"/>
      <c r="L104" s="14"/>
    </row>
    <row r="105" spans="1:12" ht="12.75" customHeight="1" thickBot="1" x14ac:dyDescent="0.25">
      <c r="A105" s="64" t="s">
        <v>8</v>
      </c>
      <c r="B105" s="15"/>
      <c r="C105" s="12"/>
      <c r="D105" s="12"/>
      <c r="E105" s="12"/>
      <c r="F105" s="98" t="s">
        <v>153</v>
      </c>
      <c r="G105" s="6"/>
      <c r="H105" s="6"/>
      <c r="I105" s="6"/>
      <c r="J105" s="6"/>
      <c r="K105" s="6"/>
      <c r="L105" s="16"/>
    </row>
    <row r="106" spans="1:12" ht="13.5" customHeight="1" thickBot="1" x14ac:dyDescent="0.25">
      <c r="A106" s="64" t="s">
        <v>6</v>
      </c>
      <c r="B106" s="120">
        <f>1+MAX($B$13:B105)</f>
        <v>24</v>
      </c>
      <c r="C106" s="121" t="s">
        <v>170</v>
      </c>
      <c r="D106" s="121"/>
      <c r="E106" s="112" t="s">
        <v>316</v>
      </c>
      <c r="F106" s="119" t="s">
        <v>186</v>
      </c>
      <c r="G106" s="115" t="s">
        <v>119</v>
      </c>
      <c r="H106" s="116">
        <v>15</v>
      </c>
      <c r="I106" s="122"/>
      <c r="J106" s="122" t="str">
        <f>IF(I106=0,"",I106*H106)</f>
        <v/>
      </c>
      <c r="K106" s="118"/>
      <c r="L106" s="123">
        <f>ROUND((ROUND(H106,3))*(ROUND(K106,2)),2)</f>
        <v>0</v>
      </c>
    </row>
    <row r="107" spans="1:12" ht="12.75" customHeight="1" x14ac:dyDescent="0.2">
      <c r="A107" s="64" t="s">
        <v>5</v>
      </c>
      <c r="B107" s="13"/>
      <c r="C107" s="1"/>
      <c r="D107" s="1"/>
      <c r="E107" s="1"/>
      <c r="F107" s="126"/>
      <c r="G107" s="5"/>
      <c r="H107" s="5"/>
      <c r="I107" s="5"/>
      <c r="J107" s="5"/>
      <c r="K107" s="5"/>
      <c r="L107" s="14"/>
    </row>
    <row r="108" spans="1:12" ht="12.75" customHeight="1" x14ac:dyDescent="0.2">
      <c r="A108" s="64" t="s">
        <v>7</v>
      </c>
      <c r="B108" s="13"/>
      <c r="C108" s="1"/>
      <c r="D108" s="1"/>
      <c r="E108" s="1"/>
      <c r="F108" s="130" t="s">
        <v>136</v>
      </c>
      <c r="G108" s="5"/>
      <c r="H108" s="5"/>
      <c r="I108" s="5"/>
      <c r="J108" s="5"/>
      <c r="K108" s="5"/>
      <c r="L108" s="14"/>
    </row>
    <row r="109" spans="1:12" ht="12.75" customHeight="1" thickBot="1" x14ac:dyDescent="0.25">
      <c r="A109" s="64" t="s">
        <v>8</v>
      </c>
      <c r="B109" s="15"/>
      <c r="C109" s="12"/>
      <c r="D109" s="12"/>
      <c r="E109" s="12"/>
      <c r="F109" s="98" t="s">
        <v>153</v>
      </c>
      <c r="G109" s="6"/>
      <c r="H109" s="6"/>
      <c r="I109" s="6"/>
      <c r="J109" s="6"/>
      <c r="K109" s="6"/>
      <c r="L109" s="16"/>
    </row>
    <row r="110" spans="1:12" ht="13.5" customHeight="1" thickBot="1" x14ac:dyDescent="0.25">
      <c r="A110" s="64" t="s">
        <v>6</v>
      </c>
      <c r="B110" s="120">
        <f>1+MAX($B$13:B109)</f>
        <v>25</v>
      </c>
      <c r="C110" s="121" t="s">
        <v>171</v>
      </c>
      <c r="D110" s="121"/>
      <c r="E110" s="112" t="s">
        <v>316</v>
      </c>
      <c r="F110" s="119" t="s">
        <v>187</v>
      </c>
      <c r="G110" s="115" t="s">
        <v>152</v>
      </c>
      <c r="H110" s="116">
        <v>6</v>
      </c>
      <c r="I110" s="122"/>
      <c r="J110" s="122" t="str">
        <f>IF(I110=0,"",I110*H110)</f>
        <v/>
      </c>
      <c r="K110" s="118"/>
      <c r="L110" s="123">
        <f>ROUND((ROUND(H110,3))*(ROUND(K110,2)),2)</f>
        <v>0</v>
      </c>
    </row>
    <row r="111" spans="1:12" ht="12.75" customHeight="1" x14ac:dyDescent="0.2">
      <c r="A111" s="64" t="s">
        <v>5</v>
      </c>
      <c r="B111" s="13"/>
      <c r="C111" s="1"/>
      <c r="D111" s="1"/>
      <c r="E111" s="1"/>
      <c r="F111" s="126"/>
      <c r="G111" s="5"/>
      <c r="H111" s="5"/>
      <c r="I111" s="5"/>
      <c r="J111" s="5"/>
      <c r="K111" s="5"/>
      <c r="L111" s="14"/>
    </row>
    <row r="112" spans="1:12" ht="12.75" customHeight="1" x14ac:dyDescent="0.2">
      <c r="A112" s="64" t="s">
        <v>7</v>
      </c>
      <c r="B112" s="13"/>
      <c r="C112" s="1"/>
      <c r="D112" s="1"/>
      <c r="E112" s="1"/>
      <c r="F112" s="130" t="s">
        <v>136</v>
      </c>
      <c r="G112" s="5"/>
      <c r="H112" s="5"/>
      <c r="I112" s="5"/>
      <c r="J112" s="5"/>
      <c r="K112" s="5"/>
      <c r="L112" s="14"/>
    </row>
    <row r="113" spans="1:12" ht="12.75" customHeight="1" thickBot="1" x14ac:dyDescent="0.25">
      <c r="A113" s="64" t="s">
        <v>8</v>
      </c>
      <c r="B113" s="15"/>
      <c r="C113" s="12"/>
      <c r="D113" s="12"/>
      <c r="E113" s="12"/>
      <c r="F113" s="98" t="s">
        <v>153</v>
      </c>
      <c r="G113" s="6"/>
      <c r="H113" s="6"/>
      <c r="I113" s="6"/>
      <c r="J113" s="6"/>
      <c r="K113" s="6"/>
      <c r="L113" s="16"/>
    </row>
    <row r="114" spans="1:12" ht="12" thickBot="1" x14ac:dyDescent="0.25">
      <c r="A114" s="1" t="s">
        <v>6</v>
      </c>
      <c r="B114" s="120">
        <f>1+MAX($B$13:B113)</f>
        <v>26</v>
      </c>
      <c r="C114" s="121" t="s">
        <v>214</v>
      </c>
      <c r="D114" s="121"/>
      <c r="E114" s="112" t="s">
        <v>316</v>
      </c>
      <c r="F114" s="119" t="s">
        <v>215</v>
      </c>
      <c r="G114" s="115" t="s">
        <v>119</v>
      </c>
      <c r="H114" s="116">
        <v>10</v>
      </c>
      <c r="I114" s="122"/>
      <c r="J114" s="122"/>
      <c r="K114" s="118"/>
      <c r="L114" s="123">
        <f>ROUND(H114*K114,2)</f>
        <v>0</v>
      </c>
    </row>
    <row r="115" spans="1:12" x14ac:dyDescent="0.2">
      <c r="A115" s="1" t="s">
        <v>5</v>
      </c>
      <c r="B115" s="13"/>
      <c r="C115" s="1"/>
      <c r="D115" s="1"/>
      <c r="E115" s="1"/>
      <c r="F115" s="126"/>
      <c r="G115" s="5"/>
      <c r="H115" s="5"/>
      <c r="I115" s="5"/>
      <c r="J115" s="5"/>
      <c r="K115" s="5"/>
      <c r="L115" s="14"/>
    </row>
    <row r="116" spans="1:12" x14ac:dyDescent="0.2">
      <c r="A116" s="1" t="s">
        <v>7</v>
      </c>
      <c r="B116" s="13"/>
      <c r="C116" s="1"/>
      <c r="D116" s="1"/>
      <c r="E116" s="1"/>
      <c r="F116" s="130" t="s">
        <v>136</v>
      </c>
      <c r="G116" s="5"/>
      <c r="H116" s="5"/>
      <c r="I116" s="5"/>
      <c r="J116" s="5"/>
      <c r="K116" s="5"/>
      <c r="L116" s="14"/>
    </row>
    <row r="117" spans="1:12" ht="12" thickBot="1" x14ac:dyDescent="0.25">
      <c r="A117" s="1" t="s">
        <v>8</v>
      </c>
      <c r="B117" s="15"/>
      <c r="C117" s="12"/>
      <c r="D117" s="12"/>
      <c r="E117" s="12"/>
      <c r="F117" s="98" t="s">
        <v>153</v>
      </c>
      <c r="G117" s="6"/>
      <c r="H117" s="6"/>
      <c r="I117" s="6"/>
      <c r="J117" s="6"/>
      <c r="K117" s="6"/>
      <c r="L117" s="16"/>
    </row>
    <row r="118" spans="1:12" ht="23.25" thickBot="1" x14ac:dyDescent="0.25">
      <c r="A118" s="1" t="s">
        <v>6</v>
      </c>
      <c r="B118" s="120">
        <f>1+MAX($B$13:B117)</f>
        <v>27</v>
      </c>
      <c r="C118" s="121" t="s">
        <v>212</v>
      </c>
      <c r="D118" s="121"/>
      <c r="E118" s="112" t="s">
        <v>316</v>
      </c>
      <c r="F118" s="119" t="s">
        <v>213</v>
      </c>
      <c r="G118" s="115" t="s">
        <v>152</v>
      </c>
      <c r="H118" s="116">
        <v>1</v>
      </c>
      <c r="I118" s="122"/>
      <c r="J118" s="122" t="str">
        <f>IF(I118=0,"",I118*H118)</f>
        <v/>
      </c>
      <c r="K118" s="118"/>
      <c r="L118" s="123">
        <f>ROUND((ROUND(H118,3))*(ROUND(K118,2)),2)</f>
        <v>0</v>
      </c>
    </row>
    <row r="119" spans="1:12" x14ac:dyDescent="0.2">
      <c r="A119" s="1" t="s">
        <v>5</v>
      </c>
      <c r="B119" s="13"/>
      <c r="C119" s="1"/>
      <c r="D119" s="1"/>
      <c r="E119" s="1"/>
      <c r="F119" s="126"/>
      <c r="G119" s="5"/>
      <c r="H119" s="5"/>
      <c r="I119" s="5"/>
      <c r="J119" s="5"/>
      <c r="K119" s="5"/>
      <c r="L119" s="14"/>
    </row>
    <row r="120" spans="1:12" x14ac:dyDescent="0.2">
      <c r="A120" s="1" t="s">
        <v>7</v>
      </c>
      <c r="B120" s="13"/>
      <c r="C120" s="1"/>
      <c r="D120" s="1"/>
      <c r="E120" s="1"/>
      <c r="F120" s="130" t="s">
        <v>136</v>
      </c>
      <c r="G120" s="5"/>
      <c r="H120" s="5"/>
      <c r="I120" s="5"/>
      <c r="J120" s="5"/>
      <c r="K120" s="5"/>
      <c r="L120" s="14"/>
    </row>
    <row r="121" spans="1:12" ht="12" thickBot="1" x14ac:dyDescent="0.25">
      <c r="A121" s="1" t="s">
        <v>8</v>
      </c>
      <c r="B121" s="15"/>
      <c r="C121" s="12"/>
      <c r="D121" s="12"/>
      <c r="E121" s="12"/>
      <c r="F121" s="98" t="s">
        <v>153</v>
      </c>
      <c r="G121" s="6"/>
      <c r="H121" s="6"/>
      <c r="I121" s="6"/>
      <c r="J121" s="6"/>
      <c r="K121" s="6"/>
      <c r="L121" s="16"/>
    </row>
    <row r="122" spans="1:12" ht="12" thickBot="1" x14ac:dyDescent="0.25">
      <c r="A122" s="1" t="s">
        <v>6</v>
      </c>
      <c r="B122" s="120">
        <f>1+MAX($B$13:B121)</f>
        <v>28</v>
      </c>
      <c r="C122" s="112" t="s">
        <v>298</v>
      </c>
      <c r="D122" s="121"/>
      <c r="E122" s="112" t="s">
        <v>344</v>
      </c>
      <c r="F122" s="119" t="s">
        <v>202</v>
      </c>
      <c r="G122" s="115" t="s">
        <v>203</v>
      </c>
      <c r="H122" s="116">
        <v>60</v>
      </c>
      <c r="I122" s="122"/>
      <c r="J122" s="122" t="str">
        <f>IF(I122=0,"",I122*H122)</f>
        <v/>
      </c>
      <c r="K122" s="118"/>
      <c r="L122" s="123">
        <f>ROUND((ROUND(H122,3))*(ROUND(K122,2)),2)</f>
        <v>0</v>
      </c>
    </row>
    <row r="123" spans="1:12" x14ac:dyDescent="0.2">
      <c r="A123" s="1" t="s">
        <v>5</v>
      </c>
      <c r="B123" s="13"/>
      <c r="C123" s="1"/>
      <c r="D123" s="1"/>
      <c r="E123" s="1"/>
      <c r="F123" s="126"/>
      <c r="G123" s="5"/>
      <c r="H123" s="5"/>
      <c r="I123" s="5"/>
      <c r="J123" s="5"/>
      <c r="K123" s="5"/>
      <c r="L123" s="14"/>
    </row>
    <row r="124" spans="1:12" x14ac:dyDescent="0.2">
      <c r="A124" s="1" t="s">
        <v>7</v>
      </c>
      <c r="B124" s="13"/>
      <c r="C124" s="1"/>
      <c r="D124" s="1"/>
      <c r="E124" s="1"/>
      <c r="F124" s="130" t="s">
        <v>136</v>
      </c>
      <c r="G124" s="5"/>
      <c r="H124" s="5"/>
      <c r="I124" s="5"/>
      <c r="J124" s="5"/>
      <c r="K124" s="5"/>
      <c r="L124" s="14"/>
    </row>
    <row r="125" spans="1:12" ht="102" thickBot="1" x14ac:dyDescent="0.25">
      <c r="A125" s="1" t="s">
        <v>8</v>
      </c>
      <c r="B125" s="15"/>
      <c r="C125" s="12"/>
      <c r="D125" s="12"/>
      <c r="E125" s="12"/>
      <c r="F125" s="98" t="s">
        <v>204</v>
      </c>
      <c r="G125" s="6"/>
      <c r="H125" s="6"/>
      <c r="I125" s="6"/>
      <c r="J125" s="6"/>
      <c r="K125" s="6"/>
      <c r="L125" s="16"/>
    </row>
    <row r="126" spans="1:12" ht="12" thickBot="1" x14ac:dyDescent="0.25">
      <c r="A126" s="1" t="s">
        <v>6</v>
      </c>
      <c r="B126" s="120">
        <f>1+MAX($B$13:B125)</f>
        <v>29</v>
      </c>
      <c r="C126" s="112" t="s">
        <v>299</v>
      </c>
      <c r="D126" s="121"/>
      <c r="E126" s="112" t="s">
        <v>344</v>
      </c>
      <c r="F126" s="119" t="s">
        <v>205</v>
      </c>
      <c r="G126" s="115" t="s">
        <v>176</v>
      </c>
      <c r="H126" s="116">
        <v>1</v>
      </c>
      <c r="I126" s="122"/>
      <c r="J126" s="122" t="str">
        <f>IF(I126=0,"",I126*H126)</f>
        <v/>
      </c>
      <c r="K126" s="118"/>
      <c r="L126" s="123">
        <f>ROUND((ROUND(H126,3))*(ROUND(K126,2)),2)</f>
        <v>0</v>
      </c>
    </row>
    <row r="127" spans="1:12" x14ac:dyDescent="0.2">
      <c r="A127" s="1" t="s">
        <v>5</v>
      </c>
      <c r="B127" s="13"/>
      <c r="C127" s="1"/>
      <c r="D127" s="1"/>
      <c r="E127" s="1"/>
      <c r="F127" s="126"/>
      <c r="G127" s="5"/>
      <c r="H127" s="5"/>
      <c r="I127" s="5"/>
      <c r="J127" s="5"/>
      <c r="K127" s="5"/>
      <c r="L127" s="14"/>
    </row>
    <row r="128" spans="1:12" x14ac:dyDescent="0.2">
      <c r="A128" s="1" t="s">
        <v>7</v>
      </c>
      <c r="B128" s="13"/>
      <c r="C128" s="1"/>
      <c r="D128" s="1"/>
      <c r="E128" s="1"/>
      <c r="F128" s="130" t="s">
        <v>136</v>
      </c>
      <c r="G128" s="5"/>
      <c r="H128" s="5"/>
      <c r="I128" s="5"/>
      <c r="J128" s="5"/>
      <c r="K128" s="5"/>
      <c r="L128" s="14"/>
    </row>
    <row r="129" spans="1:12" ht="102" thickBot="1" x14ac:dyDescent="0.25">
      <c r="A129" s="1" t="s">
        <v>8</v>
      </c>
      <c r="B129" s="15"/>
      <c r="C129" s="12"/>
      <c r="D129" s="12"/>
      <c r="E129" s="12"/>
      <c r="F129" s="98" t="s">
        <v>139</v>
      </c>
      <c r="G129" s="6"/>
      <c r="H129" s="6"/>
      <c r="I129" s="6"/>
      <c r="J129" s="6"/>
      <c r="K129" s="6"/>
      <c r="L129" s="16"/>
    </row>
    <row r="130" spans="1:12" ht="13.5" thickBot="1" x14ac:dyDescent="0.25">
      <c r="A130" s="99" t="s">
        <v>82</v>
      </c>
      <c r="B130" s="100" t="s">
        <v>134</v>
      </c>
      <c r="C130" s="106" t="s">
        <v>227</v>
      </c>
      <c r="D130" s="102"/>
      <c r="E130" s="102"/>
      <c r="F130" s="101" t="s">
        <v>191</v>
      </c>
      <c r="G130" s="103"/>
      <c r="H130" s="103"/>
      <c r="I130" s="103"/>
      <c r="J130" s="104"/>
      <c r="K130" s="103"/>
      <c r="L130" s="125">
        <f>SUM(L14:L129)</f>
        <v>0</v>
      </c>
    </row>
    <row r="131" spans="1:12" ht="13.5" thickBot="1" x14ac:dyDescent="0.25">
      <c r="A131" s="63" t="s">
        <v>29</v>
      </c>
      <c r="B131" s="92" t="s">
        <v>19</v>
      </c>
      <c r="C131" s="93" t="s">
        <v>228</v>
      </c>
      <c r="D131" s="94"/>
      <c r="E131" s="94"/>
      <c r="F131" s="93" t="s">
        <v>150</v>
      </c>
      <c r="G131" s="95"/>
      <c r="H131" s="95"/>
      <c r="I131" s="95"/>
      <c r="J131" s="96"/>
      <c r="K131" s="95"/>
      <c r="L131" s="97"/>
    </row>
    <row r="132" spans="1:12" ht="12" thickBot="1" x14ac:dyDescent="0.25">
      <c r="A132" s="64" t="s">
        <v>6</v>
      </c>
      <c r="B132" s="120">
        <f>1+MAX($B$13:B131)</f>
        <v>30</v>
      </c>
      <c r="C132" s="121" t="s">
        <v>151</v>
      </c>
      <c r="D132" s="121"/>
      <c r="E132" s="112" t="s">
        <v>316</v>
      </c>
      <c r="F132" s="119" t="s">
        <v>321</v>
      </c>
      <c r="G132" s="115" t="s">
        <v>152</v>
      </c>
      <c r="H132" s="116">
        <v>1</v>
      </c>
      <c r="I132" s="122"/>
      <c r="J132" s="122" t="str">
        <f>IF(ISNUMBER(I132),ROUND(H132*I132,3),"")</f>
        <v/>
      </c>
      <c r="K132" s="118"/>
      <c r="L132" s="123">
        <f>ROUND(H132*K132,2)</f>
        <v>0</v>
      </c>
    </row>
    <row r="133" spans="1:12" x14ac:dyDescent="0.2">
      <c r="A133" s="64" t="s">
        <v>5</v>
      </c>
      <c r="B133" s="13"/>
      <c r="C133" s="1"/>
      <c r="D133" s="1"/>
      <c r="E133" s="1"/>
      <c r="F133" s="126"/>
      <c r="G133" s="5"/>
      <c r="H133" s="5"/>
      <c r="I133" s="5"/>
      <c r="J133" s="5"/>
      <c r="K133" s="5"/>
      <c r="L133" s="14"/>
    </row>
    <row r="134" spans="1:12" x14ac:dyDescent="0.2">
      <c r="A134" s="64" t="s">
        <v>7</v>
      </c>
      <c r="B134" s="13"/>
      <c r="C134" s="1"/>
      <c r="D134" s="1"/>
      <c r="E134" s="1"/>
      <c r="F134" s="130" t="s">
        <v>136</v>
      </c>
      <c r="G134" s="5"/>
      <c r="H134" s="5"/>
      <c r="I134" s="5"/>
      <c r="J134" s="5"/>
      <c r="K134" s="5"/>
      <c r="L134" s="14"/>
    </row>
    <row r="135" spans="1:12" ht="12" thickBot="1" x14ac:dyDescent="0.25">
      <c r="A135" s="64" t="s">
        <v>8</v>
      </c>
      <c r="B135" s="15"/>
      <c r="C135" s="12"/>
      <c r="D135" s="12"/>
      <c r="E135" s="12"/>
      <c r="F135" s="98" t="s">
        <v>153</v>
      </c>
      <c r="G135" s="6"/>
      <c r="H135" s="6"/>
      <c r="I135" s="6"/>
      <c r="J135" s="6"/>
      <c r="K135" s="6"/>
      <c r="L135" s="16"/>
    </row>
    <row r="136" spans="1:12" ht="12" thickBot="1" x14ac:dyDescent="0.25">
      <c r="A136" s="64" t="s">
        <v>6</v>
      </c>
      <c r="B136" s="120">
        <f>1+MAX($B$13:B135)</f>
        <v>31</v>
      </c>
      <c r="C136" s="112" t="s">
        <v>300</v>
      </c>
      <c r="D136" s="121"/>
      <c r="E136" s="112" t="s">
        <v>344</v>
      </c>
      <c r="F136" s="119" t="s">
        <v>154</v>
      </c>
      <c r="G136" s="115" t="s">
        <v>152</v>
      </c>
      <c r="H136" s="116">
        <v>1</v>
      </c>
      <c r="I136" s="122"/>
      <c r="J136" s="122" t="str">
        <f>IF(ISNUMBER(I136),ROUND(H136*I136,3),"")</f>
        <v/>
      </c>
      <c r="K136" s="118"/>
      <c r="L136" s="123">
        <f>ROUND(H136*K136,2)</f>
        <v>0</v>
      </c>
    </row>
    <row r="137" spans="1:12" x14ac:dyDescent="0.2">
      <c r="A137" s="64" t="s">
        <v>5</v>
      </c>
      <c r="B137" s="13"/>
      <c r="C137" s="1"/>
      <c r="D137" s="1"/>
      <c r="E137" s="1"/>
      <c r="F137" s="126"/>
      <c r="G137" s="5"/>
      <c r="H137" s="5"/>
      <c r="I137" s="5"/>
      <c r="J137" s="5"/>
      <c r="K137" s="5"/>
      <c r="L137" s="14"/>
    </row>
    <row r="138" spans="1:12" x14ac:dyDescent="0.2">
      <c r="A138" s="64" t="s">
        <v>7</v>
      </c>
      <c r="B138" s="13"/>
      <c r="C138" s="1"/>
      <c r="D138" s="1"/>
      <c r="E138" s="1"/>
      <c r="F138" s="130" t="s">
        <v>136</v>
      </c>
      <c r="G138" s="5"/>
      <c r="H138" s="5"/>
      <c r="I138" s="5"/>
      <c r="J138" s="5"/>
      <c r="K138" s="5"/>
      <c r="L138" s="14"/>
    </row>
    <row r="139" spans="1:12" ht="79.5" thickBot="1" x14ac:dyDescent="0.25">
      <c r="A139" s="64" t="s">
        <v>8</v>
      </c>
      <c r="B139" s="15"/>
      <c r="C139" s="12"/>
      <c r="D139" s="12"/>
      <c r="E139" s="12"/>
      <c r="F139" s="98" t="s">
        <v>155</v>
      </c>
      <c r="G139" s="6"/>
      <c r="H139" s="6"/>
      <c r="I139" s="6"/>
      <c r="J139" s="6"/>
      <c r="K139" s="6"/>
      <c r="L139" s="16"/>
    </row>
    <row r="140" spans="1:12" ht="12" thickBot="1" x14ac:dyDescent="0.25">
      <c r="A140" s="64" t="s">
        <v>6</v>
      </c>
      <c r="B140" s="120">
        <f>1+MAX($B$13:B139)</f>
        <v>32</v>
      </c>
      <c r="C140" s="121" t="s">
        <v>156</v>
      </c>
      <c r="D140" s="121"/>
      <c r="E140" s="112" t="s">
        <v>316</v>
      </c>
      <c r="F140" s="119" t="s">
        <v>322</v>
      </c>
      <c r="G140" s="115" t="s">
        <v>152</v>
      </c>
      <c r="H140" s="116">
        <v>1</v>
      </c>
      <c r="I140" s="122"/>
      <c r="J140" s="122" t="str">
        <f>IF(ISNUMBER(I140),ROUND(H140*I140,3),"")</f>
        <v/>
      </c>
      <c r="K140" s="118"/>
      <c r="L140" s="123">
        <f>ROUND(H140*K140,2)</f>
        <v>0</v>
      </c>
    </row>
    <row r="141" spans="1:12" x14ac:dyDescent="0.2">
      <c r="A141" s="64" t="s">
        <v>5</v>
      </c>
      <c r="B141" s="13"/>
      <c r="C141" s="1"/>
      <c r="D141" s="1"/>
      <c r="E141" s="1"/>
      <c r="F141" s="126"/>
      <c r="G141" s="5"/>
      <c r="H141" s="5"/>
      <c r="I141" s="5"/>
      <c r="J141" s="5"/>
      <c r="K141" s="5"/>
      <c r="L141" s="14"/>
    </row>
    <row r="142" spans="1:12" x14ac:dyDescent="0.2">
      <c r="A142" s="64" t="s">
        <v>7</v>
      </c>
      <c r="B142" s="13"/>
      <c r="C142" s="1"/>
      <c r="D142" s="1"/>
      <c r="E142" s="1"/>
      <c r="F142" s="130" t="s">
        <v>136</v>
      </c>
      <c r="G142" s="5"/>
      <c r="H142" s="5"/>
      <c r="I142" s="5"/>
      <c r="J142" s="5"/>
      <c r="K142" s="5"/>
      <c r="L142" s="14"/>
    </row>
    <row r="143" spans="1:12" ht="12" thickBot="1" x14ac:dyDescent="0.25">
      <c r="A143" s="64" t="s">
        <v>8</v>
      </c>
      <c r="B143" s="15"/>
      <c r="C143" s="12"/>
      <c r="D143" s="12"/>
      <c r="E143" s="12"/>
      <c r="F143" s="98" t="s">
        <v>153</v>
      </c>
      <c r="G143" s="6"/>
      <c r="H143" s="6"/>
      <c r="I143" s="6"/>
      <c r="J143" s="6"/>
      <c r="K143" s="6"/>
      <c r="L143" s="16"/>
    </row>
    <row r="144" spans="1:12" ht="24.75" customHeight="1" thickBot="1" x14ac:dyDescent="0.25">
      <c r="A144" s="64" t="s">
        <v>6</v>
      </c>
      <c r="B144" s="120">
        <f>1+MAX($B$13:B143)</f>
        <v>33</v>
      </c>
      <c r="C144" s="121" t="s">
        <v>157</v>
      </c>
      <c r="D144" s="121"/>
      <c r="E144" s="112" t="s">
        <v>316</v>
      </c>
      <c r="F144" s="119" t="s">
        <v>323</v>
      </c>
      <c r="G144" s="115" t="s">
        <v>152</v>
      </c>
      <c r="H144" s="116">
        <v>1</v>
      </c>
      <c r="I144" s="122"/>
      <c r="J144" s="122" t="str">
        <f>IF(ISNUMBER(I144),ROUND(H144*I144,3),"")</f>
        <v/>
      </c>
      <c r="K144" s="118"/>
      <c r="L144" s="123">
        <f>ROUND(H144*K144,2)</f>
        <v>0</v>
      </c>
    </row>
    <row r="145" spans="1:12" x14ac:dyDescent="0.2">
      <c r="A145" s="64" t="s">
        <v>5</v>
      </c>
      <c r="B145" s="13"/>
      <c r="C145" s="1"/>
      <c r="D145" s="1"/>
      <c r="E145" s="1"/>
      <c r="F145" s="126"/>
      <c r="G145" s="5"/>
      <c r="H145" s="5"/>
      <c r="I145" s="5"/>
      <c r="J145" s="5"/>
      <c r="K145" s="5"/>
      <c r="L145" s="14"/>
    </row>
    <row r="146" spans="1:12" x14ac:dyDescent="0.2">
      <c r="A146" s="64" t="s">
        <v>7</v>
      </c>
      <c r="B146" s="13"/>
      <c r="C146" s="1"/>
      <c r="D146" s="1"/>
      <c r="E146" s="1"/>
      <c r="F146" s="130" t="s">
        <v>136</v>
      </c>
      <c r="G146" s="5"/>
      <c r="H146" s="5"/>
      <c r="I146" s="5"/>
      <c r="J146" s="5"/>
      <c r="K146" s="5"/>
      <c r="L146" s="14"/>
    </row>
    <row r="147" spans="1:12" ht="12" thickBot="1" x14ac:dyDescent="0.25">
      <c r="A147" s="64" t="s">
        <v>8</v>
      </c>
      <c r="B147" s="15"/>
      <c r="C147" s="12"/>
      <c r="D147" s="12"/>
      <c r="E147" s="12"/>
      <c r="F147" s="98" t="s">
        <v>153</v>
      </c>
      <c r="G147" s="6"/>
      <c r="H147" s="6"/>
      <c r="I147" s="6"/>
      <c r="J147" s="6"/>
      <c r="K147" s="6"/>
      <c r="L147" s="16"/>
    </row>
    <row r="148" spans="1:12" ht="23.25" customHeight="1" thickBot="1" x14ac:dyDescent="0.25">
      <c r="A148" s="64" t="s">
        <v>6</v>
      </c>
      <c r="B148" s="120">
        <f>1+MAX($B$13:B147)</f>
        <v>34</v>
      </c>
      <c r="C148" s="121" t="s">
        <v>158</v>
      </c>
      <c r="D148" s="121"/>
      <c r="E148" s="112" t="s">
        <v>316</v>
      </c>
      <c r="F148" s="119" t="s">
        <v>324</v>
      </c>
      <c r="G148" s="115" t="s">
        <v>152</v>
      </c>
      <c r="H148" s="116">
        <v>1</v>
      </c>
      <c r="I148" s="122"/>
      <c r="J148" s="122" t="str">
        <f>IF(ISNUMBER(I148),ROUND(H148*I148,3),"")</f>
        <v/>
      </c>
      <c r="K148" s="118"/>
      <c r="L148" s="123">
        <f>ROUND(H148*K148,2)</f>
        <v>0</v>
      </c>
    </row>
    <row r="149" spans="1:12" x14ac:dyDescent="0.2">
      <c r="A149" s="64" t="s">
        <v>5</v>
      </c>
      <c r="B149" s="13"/>
      <c r="C149" s="1"/>
      <c r="D149" s="1"/>
      <c r="E149" s="1"/>
      <c r="F149" s="126"/>
      <c r="G149" s="5"/>
      <c r="H149" s="5"/>
      <c r="I149" s="5"/>
      <c r="J149" s="5"/>
      <c r="K149" s="5"/>
      <c r="L149" s="14"/>
    </row>
    <row r="150" spans="1:12" x14ac:dyDescent="0.2">
      <c r="A150" s="64" t="s">
        <v>7</v>
      </c>
      <c r="B150" s="13"/>
      <c r="C150" s="1"/>
      <c r="D150" s="1"/>
      <c r="E150" s="1"/>
      <c r="F150" s="130" t="s">
        <v>136</v>
      </c>
      <c r="G150" s="5"/>
      <c r="H150" s="5"/>
      <c r="I150" s="5"/>
      <c r="J150" s="5"/>
      <c r="K150" s="5"/>
      <c r="L150" s="14"/>
    </row>
    <row r="151" spans="1:12" ht="12" thickBot="1" x14ac:dyDescent="0.25">
      <c r="A151" s="64" t="s">
        <v>8</v>
      </c>
      <c r="B151" s="15"/>
      <c r="C151" s="12"/>
      <c r="D151" s="12"/>
      <c r="E151" s="12"/>
      <c r="F151" s="98" t="s">
        <v>153</v>
      </c>
      <c r="G151" s="6"/>
      <c r="H151" s="6"/>
      <c r="I151" s="6"/>
      <c r="J151" s="6"/>
      <c r="K151" s="6"/>
      <c r="L151" s="16"/>
    </row>
    <row r="152" spans="1:12" ht="12" thickBot="1" x14ac:dyDescent="0.25">
      <c r="A152" s="64" t="s">
        <v>6</v>
      </c>
      <c r="B152" s="120">
        <f>1+MAX($B$13:B151)</f>
        <v>35</v>
      </c>
      <c r="C152" s="121" t="s">
        <v>159</v>
      </c>
      <c r="D152" s="121"/>
      <c r="E152" s="112" t="s">
        <v>316</v>
      </c>
      <c r="F152" s="119" t="s">
        <v>325</v>
      </c>
      <c r="G152" s="115" t="s">
        <v>152</v>
      </c>
      <c r="H152" s="116">
        <v>1</v>
      </c>
      <c r="I152" s="122"/>
      <c r="J152" s="122" t="str">
        <f>IF(ISNUMBER(I152),ROUND(H152*I152,3),"")</f>
        <v/>
      </c>
      <c r="K152" s="118"/>
      <c r="L152" s="123">
        <f>ROUND(H152*K152,2)</f>
        <v>0</v>
      </c>
    </row>
    <row r="153" spans="1:12" x14ac:dyDescent="0.2">
      <c r="A153" s="64" t="s">
        <v>5</v>
      </c>
      <c r="B153" s="13"/>
      <c r="C153" s="1"/>
      <c r="D153" s="1"/>
      <c r="E153" s="1"/>
      <c r="F153" s="126"/>
      <c r="G153" s="5"/>
      <c r="H153" s="5"/>
      <c r="I153" s="5"/>
      <c r="J153" s="5"/>
      <c r="K153" s="5"/>
      <c r="L153" s="14"/>
    </row>
    <row r="154" spans="1:12" x14ac:dyDescent="0.2">
      <c r="A154" s="64" t="s">
        <v>7</v>
      </c>
      <c r="B154" s="13"/>
      <c r="C154" s="1"/>
      <c r="D154" s="1"/>
      <c r="E154" s="1"/>
      <c r="F154" s="130" t="s">
        <v>136</v>
      </c>
      <c r="G154" s="5"/>
      <c r="H154" s="5"/>
      <c r="I154" s="5"/>
      <c r="J154" s="5"/>
      <c r="K154" s="5"/>
      <c r="L154" s="14"/>
    </row>
    <row r="155" spans="1:12" ht="12" thickBot="1" x14ac:dyDescent="0.25">
      <c r="A155" s="64" t="s">
        <v>8</v>
      </c>
      <c r="B155" s="15"/>
      <c r="C155" s="12"/>
      <c r="D155" s="12"/>
      <c r="E155" s="12"/>
      <c r="F155" s="98" t="s">
        <v>153</v>
      </c>
      <c r="G155" s="6"/>
      <c r="H155" s="6"/>
      <c r="I155" s="6"/>
      <c r="J155" s="6"/>
      <c r="K155" s="6"/>
      <c r="L155" s="16"/>
    </row>
    <row r="156" spans="1:12" ht="12" thickBot="1" x14ac:dyDescent="0.25">
      <c r="A156" s="64" t="s">
        <v>6</v>
      </c>
      <c r="B156" s="120">
        <f>1+MAX($B$13:B155)</f>
        <v>36</v>
      </c>
      <c r="C156" s="121" t="s">
        <v>160</v>
      </c>
      <c r="D156" s="121"/>
      <c r="E156" s="112" t="s">
        <v>316</v>
      </c>
      <c r="F156" s="119" t="s">
        <v>326</v>
      </c>
      <c r="G156" s="115" t="s">
        <v>152</v>
      </c>
      <c r="H156" s="116">
        <v>1</v>
      </c>
      <c r="I156" s="122"/>
      <c r="J156" s="122" t="str">
        <f>IF(ISNUMBER(I156),ROUND(H156*I156,3),"")</f>
        <v/>
      </c>
      <c r="K156" s="118"/>
      <c r="L156" s="123">
        <f>ROUND(H156*K156,2)</f>
        <v>0</v>
      </c>
    </row>
    <row r="157" spans="1:12" x14ac:dyDescent="0.2">
      <c r="A157" s="64" t="s">
        <v>5</v>
      </c>
      <c r="B157" s="13"/>
      <c r="C157" s="1"/>
      <c r="D157" s="1"/>
      <c r="E157" s="1"/>
      <c r="F157" s="126"/>
      <c r="G157" s="5"/>
      <c r="H157" s="5"/>
      <c r="I157" s="5"/>
      <c r="J157" s="5"/>
      <c r="K157" s="5"/>
      <c r="L157" s="14"/>
    </row>
    <row r="158" spans="1:12" x14ac:dyDescent="0.2">
      <c r="A158" s="64" t="s">
        <v>7</v>
      </c>
      <c r="B158" s="13"/>
      <c r="C158" s="1"/>
      <c r="D158" s="1"/>
      <c r="E158" s="1"/>
      <c r="F158" s="130" t="s">
        <v>136</v>
      </c>
      <c r="G158" s="5"/>
      <c r="H158" s="5"/>
      <c r="I158" s="5"/>
      <c r="J158" s="5"/>
      <c r="K158" s="5"/>
      <c r="L158" s="14"/>
    </row>
    <row r="159" spans="1:12" ht="12" thickBot="1" x14ac:dyDescent="0.25">
      <c r="A159" s="64" t="s">
        <v>8</v>
      </c>
      <c r="B159" s="15"/>
      <c r="C159" s="12"/>
      <c r="D159" s="12"/>
      <c r="E159" s="12"/>
      <c r="F159" s="98" t="s">
        <v>153</v>
      </c>
      <c r="G159" s="6"/>
      <c r="H159" s="6"/>
      <c r="I159" s="6"/>
      <c r="J159" s="6"/>
      <c r="K159" s="6"/>
      <c r="L159" s="16"/>
    </row>
    <row r="160" spans="1:12" ht="12" thickBot="1" x14ac:dyDescent="0.25">
      <c r="A160" s="64" t="s">
        <v>6</v>
      </c>
      <c r="B160" s="120">
        <f>1+MAX($B$13:B159)</f>
        <v>37</v>
      </c>
      <c r="C160" s="121" t="s">
        <v>161</v>
      </c>
      <c r="D160" s="121"/>
      <c r="E160" s="112" t="s">
        <v>316</v>
      </c>
      <c r="F160" s="119" t="s">
        <v>327</v>
      </c>
      <c r="G160" s="115" t="s">
        <v>152</v>
      </c>
      <c r="H160" s="116">
        <v>1</v>
      </c>
      <c r="I160" s="122"/>
      <c r="J160" s="122" t="str">
        <f>IF(ISNUMBER(I160),ROUND(H160*I160,3),"")</f>
        <v/>
      </c>
      <c r="K160" s="118"/>
      <c r="L160" s="123">
        <f>ROUND(H160*K160,2)</f>
        <v>0</v>
      </c>
    </row>
    <row r="161" spans="1:12" x14ac:dyDescent="0.2">
      <c r="A161" s="64" t="s">
        <v>5</v>
      </c>
      <c r="B161" s="13"/>
      <c r="C161" s="1"/>
      <c r="D161" s="1"/>
      <c r="E161" s="1"/>
      <c r="F161" s="126"/>
      <c r="G161" s="5"/>
      <c r="H161" s="5"/>
      <c r="I161" s="5"/>
      <c r="J161" s="5"/>
      <c r="K161" s="5"/>
      <c r="L161" s="14"/>
    </row>
    <row r="162" spans="1:12" x14ac:dyDescent="0.2">
      <c r="A162" s="64" t="s">
        <v>7</v>
      </c>
      <c r="B162" s="13"/>
      <c r="C162" s="1"/>
      <c r="D162" s="1"/>
      <c r="E162" s="1"/>
      <c r="F162" s="130" t="s">
        <v>136</v>
      </c>
      <c r="G162" s="5"/>
      <c r="H162" s="5"/>
      <c r="I162" s="5"/>
      <c r="J162" s="5"/>
      <c r="K162" s="5"/>
      <c r="L162" s="14"/>
    </row>
    <row r="163" spans="1:12" ht="12" thickBot="1" x14ac:dyDescent="0.25">
      <c r="A163" s="64" t="s">
        <v>8</v>
      </c>
      <c r="B163" s="15"/>
      <c r="C163" s="12"/>
      <c r="D163" s="12"/>
      <c r="E163" s="12"/>
      <c r="F163" s="98" t="s">
        <v>153</v>
      </c>
      <c r="G163" s="6"/>
      <c r="H163" s="6"/>
      <c r="I163" s="6"/>
      <c r="J163" s="6"/>
      <c r="K163" s="6"/>
      <c r="L163" s="16"/>
    </row>
    <row r="164" spans="1:12" ht="12" thickBot="1" x14ac:dyDescent="0.25">
      <c r="A164" s="64" t="s">
        <v>6</v>
      </c>
      <c r="B164" s="120">
        <f>1+MAX($B$13:B163)</f>
        <v>38</v>
      </c>
      <c r="C164" s="121" t="s">
        <v>162</v>
      </c>
      <c r="D164" s="121"/>
      <c r="E164" s="112" t="s">
        <v>316</v>
      </c>
      <c r="F164" s="119" t="s">
        <v>328</v>
      </c>
      <c r="G164" s="115" t="s">
        <v>152</v>
      </c>
      <c r="H164" s="116">
        <v>1</v>
      </c>
      <c r="I164" s="122"/>
      <c r="J164" s="122" t="str">
        <f>IF(ISNUMBER(I164),ROUND(H164*I164,3),"")</f>
        <v/>
      </c>
      <c r="K164" s="118"/>
      <c r="L164" s="123">
        <f>ROUND(H164*K164,2)</f>
        <v>0</v>
      </c>
    </row>
    <row r="165" spans="1:12" x14ac:dyDescent="0.2">
      <c r="A165" s="64" t="s">
        <v>5</v>
      </c>
      <c r="B165" s="13"/>
      <c r="C165" s="1"/>
      <c r="D165" s="1"/>
      <c r="E165" s="1"/>
      <c r="F165" s="126"/>
      <c r="G165" s="5"/>
      <c r="H165" s="5"/>
      <c r="I165" s="5"/>
      <c r="J165" s="5"/>
      <c r="K165" s="5"/>
      <c r="L165" s="14"/>
    </row>
    <row r="166" spans="1:12" x14ac:dyDescent="0.2">
      <c r="A166" s="64" t="s">
        <v>7</v>
      </c>
      <c r="B166" s="13"/>
      <c r="C166" s="1"/>
      <c r="D166" s="1"/>
      <c r="E166" s="1"/>
      <c r="F166" s="130" t="s">
        <v>177</v>
      </c>
      <c r="G166" s="5"/>
      <c r="H166" s="5"/>
      <c r="I166" s="5"/>
      <c r="J166" s="5"/>
      <c r="K166" s="5"/>
      <c r="L166" s="14"/>
    </row>
    <row r="167" spans="1:12" ht="12" thickBot="1" x14ac:dyDescent="0.25">
      <c r="A167" s="64" t="s">
        <v>8</v>
      </c>
      <c r="B167" s="15"/>
      <c r="C167" s="12"/>
      <c r="D167" s="12"/>
      <c r="E167" s="12"/>
      <c r="F167" s="98" t="s">
        <v>153</v>
      </c>
      <c r="G167" s="6"/>
      <c r="H167" s="6"/>
      <c r="I167" s="6"/>
      <c r="J167" s="6"/>
      <c r="K167" s="6"/>
      <c r="L167" s="16"/>
    </row>
    <row r="168" spans="1:12" ht="12" thickBot="1" x14ac:dyDescent="0.25">
      <c r="A168" s="64" t="s">
        <v>6</v>
      </c>
      <c r="B168" s="120">
        <f>1+MAX($B$13:B167)</f>
        <v>39</v>
      </c>
      <c r="C168" s="121" t="s">
        <v>163</v>
      </c>
      <c r="D168" s="121"/>
      <c r="E168" s="112" t="s">
        <v>316</v>
      </c>
      <c r="F168" s="119" t="s">
        <v>329</v>
      </c>
      <c r="G168" s="115" t="s">
        <v>152</v>
      </c>
      <c r="H168" s="116">
        <v>1</v>
      </c>
      <c r="I168" s="122"/>
      <c r="J168" s="122" t="str">
        <f>IF(ISNUMBER(I168),ROUND(H168*I168,3),"")</f>
        <v/>
      </c>
      <c r="K168" s="118"/>
      <c r="L168" s="123">
        <f>ROUND(H168*K168,2)</f>
        <v>0</v>
      </c>
    </row>
    <row r="169" spans="1:12" x14ac:dyDescent="0.2">
      <c r="A169" s="64" t="s">
        <v>5</v>
      </c>
      <c r="B169" s="13"/>
      <c r="C169" s="1"/>
      <c r="D169" s="1"/>
      <c r="E169" s="1"/>
      <c r="F169" s="126"/>
      <c r="G169" s="5"/>
      <c r="H169" s="5"/>
      <c r="I169" s="5"/>
      <c r="J169" s="5"/>
      <c r="K169" s="5"/>
      <c r="L169" s="14"/>
    </row>
    <row r="170" spans="1:12" x14ac:dyDescent="0.2">
      <c r="A170" s="64" t="s">
        <v>7</v>
      </c>
      <c r="B170" s="13"/>
      <c r="C170" s="1"/>
      <c r="D170" s="1"/>
      <c r="E170" s="1"/>
      <c r="F170" s="130" t="s">
        <v>136</v>
      </c>
      <c r="G170" s="5"/>
      <c r="H170" s="5"/>
      <c r="I170" s="5"/>
      <c r="J170" s="5"/>
      <c r="K170" s="5"/>
      <c r="L170" s="14"/>
    </row>
    <row r="171" spans="1:12" ht="12" thickBot="1" x14ac:dyDescent="0.25">
      <c r="A171" s="64" t="s">
        <v>8</v>
      </c>
      <c r="B171" s="15"/>
      <c r="C171" s="12"/>
      <c r="D171" s="12"/>
      <c r="E171" s="12"/>
      <c r="F171" s="98" t="s">
        <v>153</v>
      </c>
      <c r="G171" s="6"/>
      <c r="H171" s="6"/>
      <c r="I171" s="6"/>
      <c r="J171" s="6"/>
      <c r="K171" s="6"/>
      <c r="L171" s="16"/>
    </row>
    <row r="172" spans="1:12" ht="12" thickBot="1" x14ac:dyDescent="0.25">
      <c r="A172" s="64" t="s">
        <v>6</v>
      </c>
      <c r="B172" s="120">
        <f>1+MAX($B$13:B171)</f>
        <v>40</v>
      </c>
      <c r="C172" s="112" t="s">
        <v>301</v>
      </c>
      <c r="D172" s="121"/>
      <c r="E172" s="112" t="s">
        <v>344</v>
      </c>
      <c r="F172" s="119" t="s">
        <v>164</v>
      </c>
      <c r="G172" s="115" t="s">
        <v>152</v>
      </c>
      <c r="H172" s="116">
        <v>2</v>
      </c>
      <c r="I172" s="122"/>
      <c r="J172" s="122" t="str">
        <f>IF(ISNUMBER(I172),ROUND(H172*I172,3),"")</f>
        <v/>
      </c>
      <c r="K172" s="118"/>
      <c r="L172" s="123">
        <f>ROUND(H172*K172,2)</f>
        <v>0</v>
      </c>
    </row>
    <row r="173" spans="1:12" x14ac:dyDescent="0.2">
      <c r="A173" s="64" t="s">
        <v>5</v>
      </c>
      <c r="B173" s="13"/>
      <c r="C173" s="1"/>
      <c r="D173" s="1"/>
      <c r="E173" s="1"/>
      <c r="F173" s="126"/>
      <c r="G173" s="5"/>
      <c r="H173" s="5"/>
      <c r="I173" s="5"/>
      <c r="J173" s="5"/>
      <c r="K173" s="5"/>
      <c r="L173" s="14"/>
    </row>
    <row r="174" spans="1:12" x14ac:dyDescent="0.2">
      <c r="A174" s="64" t="s">
        <v>7</v>
      </c>
      <c r="B174" s="13"/>
      <c r="C174" s="1"/>
      <c r="D174" s="1"/>
      <c r="E174" s="1"/>
      <c r="F174" s="130" t="s">
        <v>136</v>
      </c>
      <c r="G174" s="5"/>
      <c r="H174" s="5"/>
      <c r="I174" s="5"/>
      <c r="J174" s="5"/>
      <c r="K174" s="5"/>
      <c r="L174" s="14"/>
    </row>
    <row r="175" spans="1:12" ht="79.5" thickBot="1" x14ac:dyDescent="0.25">
      <c r="A175" s="64" t="s">
        <v>8</v>
      </c>
      <c r="B175" s="15"/>
      <c r="C175" s="12"/>
      <c r="D175" s="12"/>
      <c r="E175" s="12"/>
      <c r="F175" s="98" t="s">
        <v>155</v>
      </c>
      <c r="G175" s="6"/>
      <c r="H175" s="6"/>
      <c r="I175" s="6"/>
      <c r="J175" s="6"/>
      <c r="K175" s="6"/>
      <c r="L175" s="16"/>
    </row>
    <row r="176" spans="1:12" ht="12" thickBot="1" x14ac:dyDescent="0.25">
      <c r="A176" s="64" t="s">
        <v>6</v>
      </c>
      <c r="B176" s="120">
        <f>1+MAX($B$13:B175)</f>
        <v>41</v>
      </c>
      <c r="C176" s="121" t="s">
        <v>165</v>
      </c>
      <c r="D176" s="121"/>
      <c r="E176" s="112" t="s">
        <v>316</v>
      </c>
      <c r="F176" s="119" t="s">
        <v>330</v>
      </c>
      <c r="G176" s="115" t="s">
        <v>152</v>
      </c>
      <c r="H176" s="116">
        <v>1</v>
      </c>
      <c r="I176" s="122"/>
      <c r="J176" s="122" t="str">
        <f>IF(ISNUMBER(I176),ROUND(H176*I176,3),"")</f>
        <v/>
      </c>
      <c r="K176" s="118"/>
      <c r="L176" s="123">
        <f>ROUND(H176*K176,2)</f>
        <v>0</v>
      </c>
    </row>
    <row r="177" spans="1:12" x14ac:dyDescent="0.2">
      <c r="A177" s="64" t="s">
        <v>5</v>
      </c>
      <c r="B177" s="13"/>
      <c r="C177" s="1"/>
      <c r="D177" s="1"/>
      <c r="E177" s="1"/>
      <c r="F177" s="126"/>
      <c r="G177" s="5"/>
      <c r="H177" s="5"/>
      <c r="I177" s="5"/>
      <c r="J177" s="5"/>
      <c r="K177" s="5"/>
      <c r="L177" s="14"/>
    </row>
    <row r="178" spans="1:12" x14ac:dyDescent="0.2">
      <c r="A178" s="64" t="s">
        <v>7</v>
      </c>
      <c r="B178" s="13"/>
      <c r="C178" s="1"/>
      <c r="D178" s="1"/>
      <c r="E178" s="1"/>
      <c r="F178" s="130" t="s">
        <v>136</v>
      </c>
      <c r="G178" s="5"/>
      <c r="H178" s="5"/>
      <c r="I178" s="5"/>
      <c r="J178" s="5"/>
      <c r="K178" s="5"/>
      <c r="L178" s="14"/>
    </row>
    <row r="179" spans="1:12" ht="12" thickBot="1" x14ac:dyDescent="0.25">
      <c r="A179" s="64" t="s">
        <v>8</v>
      </c>
      <c r="B179" s="15"/>
      <c r="C179" s="12"/>
      <c r="D179" s="12"/>
      <c r="E179" s="12"/>
      <c r="F179" s="98" t="s">
        <v>153</v>
      </c>
      <c r="G179" s="6"/>
      <c r="H179" s="6"/>
      <c r="I179" s="6"/>
      <c r="J179" s="6"/>
      <c r="K179" s="6"/>
      <c r="L179" s="16"/>
    </row>
    <row r="180" spans="1:12" ht="12" thickBot="1" x14ac:dyDescent="0.25">
      <c r="A180" s="64" t="s">
        <v>6</v>
      </c>
      <c r="B180" s="120">
        <f>1+MAX($B$13:B179)</f>
        <v>42</v>
      </c>
      <c r="C180" s="112" t="s">
        <v>302</v>
      </c>
      <c r="D180" s="121"/>
      <c r="E180" s="112" t="s">
        <v>344</v>
      </c>
      <c r="F180" s="119" t="s">
        <v>166</v>
      </c>
      <c r="G180" s="115" t="s">
        <v>152</v>
      </c>
      <c r="H180" s="116">
        <v>1</v>
      </c>
      <c r="I180" s="122"/>
      <c r="J180" s="122" t="str">
        <f>IF(ISNUMBER(I180),ROUND(H180*I180,3),"")</f>
        <v/>
      </c>
      <c r="K180" s="118"/>
      <c r="L180" s="123">
        <f>ROUND(H180*K180,2)</f>
        <v>0</v>
      </c>
    </row>
    <row r="181" spans="1:12" x14ac:dyDescent="0.2">
      <c r="A181" s="64" t="s">
        <v>5</v>
      </c>
      <c r="B181" s="13"/>
      <c r="C181" s="1"/>
      <c r="D181" s="1"/>
      <c r="E181" s="1"/>
      <c r="F181" s="126"/>
      <c r="G181" s="5"/>
      <c r="H181" s="5"/>
      <c r="I181" s="5"/>
      <c r="J181" s="5"/>
      <c r="K181" s="5"/>
      <c r="L181" s="14"/>
    </row>
    <row r="182" spans="1:12" x14ac:dyDescent="0.2">
      <c r="A182" s="64" t="s">
        <v>7</v>
      </c>
      <c r="B182" s="13"/>
      <c r="C182" s="1"/>
      <c r="D182" s="1"/>
      <c r="E182" s="1"/>
      <c r="F182" s="130" t="s">
        <v>136</v>
      </c>
      <c r="G182" s="5"/>
      <c r="H182" s="5"/>
      <c r="I182" s="5"/>
      <c r="J182" s="5"/>
      <c r="K182" s="5"/>
      <c r="L182" s="14"/>
    </row>
    <row r="183" spans="1:12" ht="79.5" thickBot="1" x14ac:dyDescent="0.25">
      <c r="A183" s="64" t="s">
        <v>8</v>
      </c>
      <c r="B183" s="15"/>
      <c r="C183" s="12"/>
      <c r="D183" s="12"/>
      <c r="E183" s="12"/>
      <c r="F183" s="98" t="s">
        <v>155</v>
      </c>
      <c r="G183" s="6"/>
      <c r="H183" s="6"/>
      <c r="I183" s="6"/>
      <c r="J183" s="6"/>
      <c r="K183" s="6"/>
      <c r="L183" s="16"/>
    </row>
    <row r="184" spans="1:12" ht="12" thickBot="1" x14ac:dyDescent="0.25">
      <c r="A184" s="64" t="s">
        <v>6</v>
      </c>
      <c r="B184" s="120">
        <f>1+MAX($B$13:B183)</f>
        <v>43</v>
      </c>
      <c r="C184" s="121" t="s">
        <v>167</v>
      </c>
      <c r="D184" s="121"/>
      <c r="E184" s="112" t="s">
        <v>316</v>
      </c>
      <c r="F184" s="119" t="s">
        <v>180</v>
      </c>
      <c r="G184" s="115" t="s">
        <v>168</v>
      </c>
      <c r="H184" s="116">
        <v>0.1</v>
      </c>
      <c r="I184" s="122"/>
      <c r="J184" s="122" t="str">
        <f>IF(ISNUMBER(I184),ROUND(H184*I184,3),"")</f>
        <v/>
      </c>
      <c r="K184" s="118"/>
      <c r="L184" s="123">
        <f>ROUND(H184*K184,2)</f>
        <v>0</v>
      </c>
    </row>
    <row r="185" spans="1:12" x14ac:dyDescent="0.2">
      <c r="A185" s="64" t="s">
        <v>5</v>
      </c>
      <c r="B185" s="13"/>
      <c r="C185" s="1"/>
      <c r="D185" s="1"/>
      <c r="E185" s="1"/>
      <c r="F185" s="126"/>
      <c r="G185" s="5"/>
      <c r="H185" s="5"/>
      <c r="I185" s="5"/>
      <c r="J185" s="5"/>
      <c r="K185" s="5"/>
      <c r="L185" s="14"/>
    </row>
    <row r="186" spans="1:12" x14ac:dyDescent="0.2">
      <c r="A186" s="64" t="s">
        <v>7</v>
      </c>
      <c r="B186" s="13"/>
      <c r="C186" s="1"/>
      <c r="D186" s="1"/>
      <c r="E186" s="1"/>
      <c r="F186" s="130" t="s">
        <v>136</v>
      </c>
      <c r="G186" s="5"/>
      <c r="H186" s="5"/>
      <c r="I186" s="5"/>
      <c r="J186" s="5"/>
      <c r="K186" s="5"/>
      <c r="L186" s="14"/>
    </row>
    <row r="187" spans="1:12" ht="12" thickBot="1" x14ac:dyDescent="0.25">
      <c r="A187" s="64" t="s">
        <v>8</v>
      </c>
      <c r="B187" s="15"/>
      <c r="C187" s="12"/>
      <c r="D187" s="12"/>
      <c r="E187" s="12"/>
      <c r="F187" s="98" t="s">
        <v>153</v>
      </c>
      <c r="G187" s="6"/>
      <c r="H187" s="6"/>
      <c r="I187" s="6"/>
      <c r="J187" s="6"/>
      <c r="K187" s="6"/>
      <c r="L187" s="16"/>
    </row>
    <row r="188" spans="1:12" ht="12" thickBot="1" x14ac:dyDescent="0.25">
      <c r="A188" s="64" t="s">
        <v>6</v>
      </c>
      <c r="B188" s="120">
        <f>1+MAX($B$13:B187)</f>
        <v>44</v>
      </c>
      <c r="C188" s="121" t="s">
        <v>169</v>
      </c>
      <c r="D188" s="121"/>
      <c r="E188" s="112" t="s">
        <v>316</v>
      </c>
      <c r="F188" s="119" t="s">
        <v>181</v>
      </c>
      <c r="G188" s="115" t="s">
        <v>168</v>
      </c>
      <c r="H188" s="116">
        <v>0.1</v>
      </c>
      <c r="I188" s="122"/>
      <c r="J188" s="122" t="str">
        <f>IF(ISNUMBER(I188),ROUND(H188*I188,3),"")</f>
        <v/>
      </c>
      <c r="K188" s="118"/>
      <c r="L188" s="123">
        <f>ROUND(H188*K188,2)</f>
        <v>0</v>
      </c>
    </row>
    <row r="189" spans="1:12" x14ac:dyDescent="0.2">
      <c r="A189" s="64" t="s">
        <v>5</v>
      </c>
      <c r="B189" s="13"/>
      <c r="C189" s="1"/>
      <c r="D189" s="1"/>
      <c r="E189" s="1"/>
      <c r="F189" s="126"/>
      <c r="G189" s="5"/>
      <c r="H189" s="5"/>
      <c r="I189" s="5"/>
      <c r="J189" s="5"/>
      <c r="K189" s="5"/>
      <c r="L189" s="14"/>
    </row>
    <row r="190" spans="1:12" x14ac:dyDescent="0.2">
      <c r="A190" s="64" t="s">
        <v>7</v>
      </c>
      <c r="B190" s="13"/>
      <c r="C190" s="1"/>
      <c r="D190" s="1"/>
      <c r="E190" s="1"/>
      <c r="F190" s="130" t="s">
        <v>136</v>
      </c>
      <c r="G190" s="5"/>
      <c r="H190" s="5"/>
      <c r="I190" s="5"/>
      <c r="J190" s="5"/>
      <c r="K190" s="5"/>
      <c r="L190" s="14"/>
    </row>
    <row r="191" spans="1:12" ht="12" thickBot="1" x14ac:dyDescent="0.25">
      <c r="A191" s="64" t="s">
        <v>8</v>
      </c>
      <c r="B191" s="15"/>
      <c r="C191" s="12"/>
      <c r="D191" s="12"/>
      <c r="E191" s="12"/>
      <c r="F191" s="98" t="s">
        <v>153</v>
      </c>
      <c r="G191" s="6"/>
      <c r="H191" s="6"/>
      <c r="I191" s="6"/>
      <c r="J191" s="6"/>
      <c r="K191" s="6"/>
      <c r="L191" s="16"/>
    </row>
    <row r="192" spans="1:12" ht="12" thickBot="1" x14ac:dyDescent="0.25">
      <c r="A192" s="64" t="s">
        <v>6</v>
      </c>
      <c r="B192" s="120">
        <f>1+MAX($B$13:B191)</f>
        <v>45</v>
      </c>
      <c r="C192" s="121" t="s">
        <v>137</v>
      </c>
      <c r="D192" s="121"/>
      <c r="E192" s="112" t="s">
        <v>316</v>
      </c>
      <c r="F192" s="119" t="s">
        <v>138</v>
      </c>
      <c r="G192" s="115" t="s">
        <v>168</v>
      </c>
      <c r="H192" s="116">
        <v>0.04</v>
      </c>
      <c r="I192" s="122"/>
      <c r="J192" s="122" t="str">
        <f>IF(ISNUMBER(I192),ROUND(H192*I192,3),"")</f>
        <v/>
      </c>
      <c r="K192" s="118"/>
      <c r="L192" s="123">
        <f>ROUND(H192*K192,2)</f>
        <v>0</v>
      </c>
    </row>
    <row r="193" spans="1:12" x14ac:dyDescent="0.2">
      <c r="A193" s="64" t="s">
        <v>5</v>
      </c>
      <c r="B193" s="13"/>
      <c r="C193" s="1"/>
      <c r="D193" s="1"/>
      <c r="E193" s="1"/>
      <c r="F193" s="126"/>
      <c r="G193" s="5"/>
      <c r="H193" s="5"/>
      <c r="I193" s="5"/>
      <c r="J193" s="5"/>
      <c r="K193" s="5"/>
      <c r="L193" s="14"/>
    </row>
    <row r="194" spans="1:12" x14ac:dyDescent="0.2">
      <c r="A194" s="64" t="s">
        <v>7</v>
      </c>
      <c r="B194" s="13"/>
      <c r="C194" s="1"/>
      <c r="D194" s="1"/>
      <c r="E194" s="1"/>
      <c r="F194" s="130" t="s">
        <v>136</v>
      </c>
      <c r="G194" s="5"/>
      <c r="H194" s="5"/>
      <c r="I194" s="5"/>
      <c r="J194" s="5"/>
      <c r="K194" s="5"/>
      <c r="L194" s="14"/>
    </row>
    <row r="195" spans="1:12" ht="12" thickBot="1" x14ac:dyDescent="0.25">
      <c r="A195" s="64" t="s">
        <v>8</v>
      </c>
      <c r="B195" s="15"/>
      <c r="C195" s="12"/>
      <c r="D195" s="12"/>
      <c r="E195" s="12"/>
      <c r="F195" s="98" t="s">
        <v>153</v>
      </c>
      <c r="G195" s="6"/>
      <c r="H195" s="6"/>
      <c r="I195" s="6"/>
      <c r="J195" s="6"/>
      <c r="K195" s="6"/>
      <c r="L195" s="16"/>
    </row>
    <row r="196" spans="1:12" ht="12" thickBot="1" x14ac:dyDescent="0.25">
      <c r="A196" s="64" t="s">
        <v>6</v>
      </c>
      <c r="B196" s="120">
        <f>1+MAX($B$13:B195)</f>
        <v>46</v>
      </c>
      <c r="C196" s="121" t="s">
        <v>182</v>
      </c>
      <c r="D196" s="121"/>
      <c r="E196" s="112" t="s">
        <v>316</v>
      </c>
      <c r="F196" s="119" t="s">
        <v>183</v>
      </c>
      <c r="G196" s="115" t="s">
        <v>119</v>
      </c>
      <c r="H196" s="116">
        <v>20</v>
      </c>
      <c r="I196" s="122"/>
      <c r="J196" s="122" t="str">
        <f>IF(ISNUMBER(I196),ROUND(H196*I196,3),"")</f>
        <v/>
      </c>
      <c r="K196" s="118"/>
      <c r="L196" s="123">
        <f>ROUND(H196*K196,2)</f>
        <v>0</v>
      </c>
    </row>
    <row r="197" spans="1:12" x14ac:dyDescent="0.2">
      <c r="A197" s="64" t="s">
        <v>5</v>
      </c>
      <c r="B197" s="13"/>
      <c r="C197" s="1"/>
      <c r="D197" s="1"/>
      <c r="E197" s="1"/>
      <c r="F197" s="126"/>
      <c r="G197" s="5"/>
      <c r="H197" s="5"/>
      <c r="I197" s="5"/>
      <c r="J197" s="5"/>
      <c r="K197" s="5"/>
      <c r="L197" s="14"/>
    </row>
    <row r="198" spans="1:12" x14ac:dyDescent="0.2">
      <c r="A198" s="64" t="s">
        <v>7</v>
      </c>
      <c r="B198" s="13"/>
      <c r="C198" s="1"/>
      <c r="D198" s="1"/>
      <c r="E198" s="1"/>
      <c r="F198" s="130" t="s">
        <v>136</v>
      </c>
      <c r="G198" s="5"/>
      <c r="H198" s="5"/>
      <c r="I198" s="5"/>
      <c r="J198" s="5"/>
      <c r="K198" s="5"/>
      <c r="L198" s="14"/>
    </row>
    <row r="199" spans="1:12" ht="12" thickBot="1" x14ac:dyDescent="0.25">
      <c r="A199" s="64" t="s">
        <v>8</v>
      </c>
      <c r="B199" s="15"/>
      <c r="C199" s="12"/>
      <c r="D199" s="12"/>
      <c r="E199" s="12"/>
      <c r="F199" s="98" t="s">
        <v>153</v>
      </c>
      <c r="G199" s="6"/>
      <c r="H199" s="6"/>
      <c r="I199" s="6"/>
      <c r="J199" s="6"/>
      <c r="K199" s="6"/>
      <c r="L199" s="16"/>
    </row>
    <row r="200" spans="1:12" ht="12" thickBot="1" x14ac:dyDescent="0.25">
      <c r="A200" s="64" t="s">
        <v>6</v>
      </c>
      <c r="B200" s="120">
        <f>1+MAX($B$13:B199)</f>
        <v>47</v>
      </c>
      <c r="C200" s="121" t="s">
        <v>185</v>
      </c>
      <c r="D200" s="121"/>
      <c r="E200" s="112" t="s">
        <v>316</v>
      </c>
      <c r="F200" s="119" t="s">
        <v>184</v>
      </c>
      <c r="G200" s="115" t="s">
        <v>119</v>
      </c>
      <c r="H200" s="116">
        <v>15</v>
      </c>
      <c r="I200" s="122"/>
      <c r="J200" s="122" t="str">
        <f>IF(ISNUMBER(I200),ROUND(H200*I200,3),"")</f>
        <v/>
      </c>
      <c r="K200" s="118"/>
      <c r="L200" s="123">
        <f>ROUND(H200*K200,2)</f>
        <v>0</v>
      </c>
    </row>
    <row r="201" spans="1:12" x14ac:dyDescent="0.2">
      <c r="A201" s="64" t="s">
        <v>5</v>
      </c>
      <c r="B201" s="13"/>
      <c r="C201" s="1"/>
      <c r="D201" s="1"/>
      <c r="E201" s="1"/>
      <c r="F201" s="126"/>
      <c r="G201" s="5"/>
      <c r="H201" s="5"/>
      <c r="I201" s="5"/>
      <c r="J201" s="5"/>
      <c r="K201" s="5"/>
      <c r="L201" s="14"/>
    </row>
    <row r="202" spans="1:12" x14ac:dyDescent="0.2">
      <c r="A202" s="64" t="s">
        <v>7</v>
      </c>
      <c r="B202" s="13"/>
      <c r="C202" s="1"/>
      <c r="D202" s="1"/>
      <c r="E202" s="1"/>
      <c r="F202" s="130" t="s">
        <v>136</v>
      </c>
      <c r="G202" s="5"/>
      <c r="H202" s="5"/>
      <c r="I202" s="5"/>
      <c r="J202" s="5"/>
      <c r="K202" s="5"/>
      <c r="L202" s="14"/>
    </row>
    <row r="203" spans="1:12" ht="12" thickBot="1" x14ac:dyDescent="0.25">
      <c r="A203" s="64" t="s">
        <v>8</v>
      </c>
      <c r="B203" s="15"/>
      <c r="C203" s="12"/>
      <c r="D203" s="12"/>
      <c r="E203" s="12"/>
      <c r="F203" s="98" t="s">
        <v>153</v>
      </c>
      <c r="G203" s="6"/>
      <c r="H203" s="6"/>
      <c r="I203" s="6"/>
      <c r="J203" s="6"/>
      <c r="K203" s="6"/>
      <c r="L203" s="16"/>
    </row>
    <row r="204" spans="1:12" ht="12" thickBot="1" x14ac:dyDescent="0.25">
      <c r="A204" s="64" t="s">
        <v>6</v>
      </c>
      <c r="B204" s="120">
        <f>1+MAX($B$13:B203)</f>
        <v>48</v>
      </c>
      <c r="C204" s="121" t="s">
        <v>170</v>
      </c>
      <c r="D204" s="121"/>
      <c r="E204" s="112" t="s">
        <v>316</v>
      </c>
      <c r="F204" s="119" t="s">
        <v>186</v>
      </c>
      <c r="G204" s="115" t="s">
        <v>119</v>
      </c>
      <c r="H204" s="116">
        <v>10</v>
      </c>
      <c r="I204" s="122"/>
      <c r="J204" s="122" t="str">
        <f>IF(ISNUMBER(I204),ROUND(H204*I204,3),"")</f>
        <v/>
      </c>
      <c r="K204" s="118"/>
      <c r="L204" s="123">
        <f>ROUND(H204*K204,2)</f>
        <v>0</v>
      </c>
    </row>
    <row r="205" spans="1:12" x14ac:dyDescent="0.2">
      <c r="A205" s="64" t="s">
        <v>5</v>
      </c>
      <c r="B205" s="13"/>
      <c r="C205" s="1"/>
      <c r="D205" s="1"/>
      <c r="E205" s="1"/>
      <c r="F205" s="126"/>
      <c r="G205" s="5"/>
      <c r="H205" s="5"/>
      <c r="I205" s="5"/>
      <c r="J205" s="5"/>
      <c r="K205" s="5"/>
      <c r="L205" s="14"/>
    </row>
    <row r="206" spans="1:12" x14ac:dyDescent="0.2">
      <c r="A206" s="64" t="s">
        <v>7</v>
      </c>
      <c r="B206" s="13"/>
      <c r="C206" s="1"/>
      <c r="D206" s="1"/>
      <c r="E206" s="1"/>
      <c r="F206" s="130" t="s">
        <v>136</v>
      </c>
      <c r="G206" s="5"/>
      <c r="H206" s="5"/>
      <c r="I206" s="5"/>
      <c r="J206" s="5"/>
      <c r="K206" s="5"/>
      <c r="L206" s="14"/>
    </row>
    <row r="207" spans="1:12" ht="12" thickBot="1" x14ac:dyDescent="0.25">
      <c r="A207" s="64" t="s">
        <v>8</v>
      </c>
      <c r="B207" s="15"/>
      <c r="C207" s="12"/>
      <c r="D207" s="12"/>
      <c r="E207" s="12"/>
      <c r="F207" s="98" t="s">
        <v>153</v>
      </c>
      <c r="G207" s="6"/>
      <c r="H207" s="6"/>
      <c r="I207" s="6"/>
      <c r="J207" s="6"/>
      <c r="K207" s="6"/>
      <c r="L207" s="16"/>
    </row>
    <row r="208" spans="1:12" ht="13.5" customHeight="1" thickBot="1" x14ac:dyDescent="0.25">
      <c r="A208" s="64" t="s">
        <v>6</v>
      </c>
      <c r="B208" s="120">
        <f>1+MAX($B$13:B207)</f>
        <v>49</v>
      </c>
      <c r="C208" s="121" t="s">
        <v>171</v>
      </c>
      <c r="D208" s="121"/>
      <c r="E208" s="112" t="s">
        <v>316</v>
      </c>
      <c r="F208" s="119" t="s">
        <v>187</v>
      </c>
      <c r="G208" s="115" t="s">
        <v>152</v>
      </c>
      <c r="H208" s="116">
        <v>2</v>
      </c>
      <c r="I208" s="122"/>
      <c r="J208" s="122" t="str">
        <f>IF(ISNUMBER(I208),ROUND(H208*I208,3),"")</f>
        <v/>
      </c>
      <c r="K208" s="118"/>
      <c r="L208" s="123">
        <f>ROUND(H208*K208,2)</f>
        <v>0</v>
      </c>
    </row>
    <row r="209" spans="1:12" ht="12.75" customHeight="1" x14ac:dyDescent="0.2">
      <c r="A209" s="64" t="s">
        <v>5</v>
      </c>
      <c r="B209" s="13"/>
      <c r="C209" s="1"/>
      <c r="D209" s="1"/>
      <c r="E209" s="1"/>
      <c r="F209" s="126"/>
      <c r="G209" s="5"/>
      <c r="H209" s="5"/>
      <c r="I209" s="5"/>
      <c r="J209" s="5"/>
      <c r="K209" s="5"/>
      <c r="L209" s="14"/>
    </row>
    <row r="210" spans="1:12" ht="12.75" customHeight="1" x14ac:dyDescent="0.2">
      <c r="A210" s="64" t="s">
        <v>7</v>
      </c>
      <c r="B210" s="13"/>
      <c r="C210" s="1"/>
      <c r="D210" s="1"/>
      <c r="E210" s="1"/>
      <c r="F210" s="130" t="s">
        <v>136</v>
      </c>
      <c r="G210" s="5"/>
      <c r="H210" s="5"/>
      <c r="I210" s="5"/>
      <c r="J210" s="5"/>
      <c r="K210" s="5"/>
      <c r="L210" s="14"/>
    </row>
    <row r="211" spans="1:12" ht="12.75" customHeight="1" thickBot="1" x14ac:dyDescent="0.25">
      <c r="A211" s="64" t="s">
        <v>8</v>
      </c>
      <c r="B211" s="15"/>
      <c r="C211" s="12"/>
      <c r="D211" s="12"/>
      <c r="E211" s="12"/>
      <c r="F211" s="98" t="s">
        <v>153</v>
      </c>
      <c r="G211" s="6"/>
      <c r="H211" s="6"/>
      <c r="I211" s="6"/>
      <c r="J211" s="6"/>
      <c r="K211" s="6"/>
      <c r="L211" s="16"/>
    </row>
    <row r="212" spans="1:12" ht="13.5" customHeight="1" thickBot="1" x14ac:dyDescent="0.25">
      <c r="A212" s="64" t="s">
        <v>6</v>
      </c>
      <c r="B212" s="120">
        <f>1+MAX($B$13:B211)</f>
        <v>50</v>
      </c>
      <c r="C212" s="121" t="s">
        <v>189</v>
      </c>
      <c r="D212" s="121"/>
      <c r="E212" s="112" t="s">
        <v>316</v>
      </c>
      <c r="F212" s="119" t="s">
        <v>188</v>
      </c>
      <c r="G212" s="115" t="s">
        <v>119</v>
      </c>
      <c r="H212" s="116">
        <v>5</v>
      </c>
      <c r="I212" s="122"/>
      <c r="J212" s="122" t="str">
        <f>IF(I212=0,"",I212*H212)</f>
        <v/>
      </c>
      <c r="K212" s="118"/>
      <c r="L212" s="123">
        <f>ROUND((ROUND(H212,3))*(ROUND(K212,2)),2)</f>
        <v>0</v>
      </c>
    </row>
    <row r="213" spans="1:12" ht="12.75" customHeight="1" x14ac:dyDescent="0.2">
      <c r="A213" s="64" t="s">
        <v>5</v>
      </c>
      <c r="B213" s="13"/>
      <c r="C213" s="1"/>
      <c r="D213" s="1"/>
      <c r="E213" s="1"/>
      <c r="F213" s="126"/>
      <c r="G213" s="5"/>
      <c r="H213" s="5"/>
      <c r="I213" s="5"/>
      <c r="J213" s="5"/>
      <c r="K213" s="5"/>
      <c r="L213" s="14"/>
    </row>
    <row r="214" spans="1:12" ht="12.75" customHeight="1" x14ac:dyDescent="0.2">
      <c r="A214" s="64" t="s">
        <v>7</v>
      </c>
      <c r="B214" s="13"/>
      <c r="C214" s="1"/>
      <c r="D214" s="1"/>
      <c r="E214" s="1"/>
      <c r="F214" s="130" t="s">
        <v>136</v>
      </c>
      <c r="G214" s="5"/>
      <c r="H214" s="5"/>
      <c r="I214" s="5"/>
      <c r="J214" s="5"/>
      <c r="K214" s="5"/>
      <c r="L214" s="14"/>
    </row>
    <row r="215" spans="1:12" ht="12.75" customHeight="1" thickBot="1" x14ac:dyDescent="0.25">
      <c r="A215" s="64" t="s">
        <v>8</v>
      </c>
      <c r="B215" s="15"/>
      <c r="C215" s="12"/>
      <c r="D215" s="12"/>
      <c r="E215" s="12"/>
      <c r="F215" s="98" t="s">
        <v>130</v>
      </c>
      <c r="G215" s="6"/>
      <c r="H215" s="6"/>
      <c r="I215" s="6"/>
      <c r="J215" s="6"/>
      <c r="K215" s="6"/>
      <c r="L215" s="16"/>
    </row>
    <row r="216" spans="1:12" ht="12" thickBot="1" x14ac:dyDescent="0.25">
      <c r="A216" s="64" t="s">
        <v>6</v>
      </c>
      <c r="B216" s="120">
        <f>1+MAX($B$13:B215)</f>
        <v>51</v>
      </c>
      <c r="C216" s="121" t="s">
        <v>148</v>
      </c>
      <c r="D216" s="121"/>
      <c r="E216" s="112" t="s">
        <v>316</v>
      </c>
      <c r="F216" s="119" t="s">
        <v>149</v>
      </c>
      <c r="G216" s="115" t="s">
        <v>152</v>
      </c>
      <c r="H216" s="116">
        <v>2</v>
      </c>
      <c r="I216" s="122"/>
      <c r="J216" s="122" t="str">
        <f>IF(I216=0,"",I216*H216)</f>
        <v/>
      </c>
      <c r="K216" s="118"/>
      <c r="L216" s="123">
        <f>ROUND((ROUND(H216,3))*(ROUND(K216,2)),2)</f>
        <v>0</v>
      </c>
    </row>
    <row r="217" spans="1:12" x14ac:dyDescent="0.2">
      <c r="A217" s="64" t="s">
        <v>5</v>
      </c>
      <c r="B217" s="13"/>
      <c r="C217" s="1"/>
      <c r="D217" s="1"/>
      <c r="E217" s="1"/>
      <c r="F217" s="126"/>
      <c r="G217" s="5"/>
      <c r="H217" s="5"/>
      <c r="I217" s="5"/>
      <c r="J217" s="5"/>
      <c r="K217" s="5"/>
      <c r="L217" s="14"/>
    </row>
    <row r="218" spans="1:12" x14ac:dyDescent="0.2">
      <c r="A218" s="64" t="s">
        <v>7</v>
      </c>
      <c r="B218" s="13"/>
      <c r="C218" s="1"/>
      <c r="D218" s="1"/>
      <c r="E218" s="1"/>
      <c r="F218" s="130" t="s">
        <v>136</v>
      </c>
      <c r="G218" s="5"/>
      <c r="H218" s="5"/>
      <c r="I218" s="5"/>
      <c r="J218" s="5"/>
      <c r="K218" s="5"/>
      <c r="L218" s="14"/>
    </row>
    <row r="219" spans="1:12" ht="12" thickBot="1" x14ac:dyDescent="0.25">
      <c r="A219" s="64" t="s">
        <v>8</v>
      </c>
      <c r="B219" s="15"/>
      <c r="C219" s="12"/>
      <c r="D219" s="12"/>
      <c r="E219" s="12"/>
      <c r="F219" s="98" t="s">
        <v>130</v>
      </c>
      <c r="G219" s="6"/>
      <c r="H219" s="6"/>
      <c r="I219" s="6"/>
      <c r="J219" s="6"/>
      <c r="K219" s="6"/>
      <c r="L219" s="16"/>
    </row>
    <row r="220" spans="1:12" ht="12" thickBot="1" x14ac:dyDescent="0.25">
      <c r="A220" s="64" t="s">
        <v>6</v>
      </c>
      <c r="B220" s="120">
        <f>1+MAX($B$13:B219)</f>
        <v>52</v>
      </c>
      <c r="C220" s="121" t="s">
        <v>172</v>
      </c>
      <c r="D220" s="121"/>
      <c r="E220" s="112" t="s">
        <v>316</v>
      </c>
      <c r="F220" s="119" t="s">
        <v>190</v>
      </c>
      <c r="G220" s="115" t="s">
        <v>152</v>
      </c>
      <c r="H220" s="116">
        <v>1</v>
      </c>
      <c r="I220" s="122"/>
      <c r="J220" s="122" t="str">
        <f>IF(ISNUMBER(I220),ROUND(H220*I220,3),"")</f>
        <v/>
      </c>
      <c r="K220" s="118"/>
      <c r="L220" s="123">
        <f>ROUND(H220*K220,2)</f>
        <v>0</v>
      </c>
    </row>
    <row r="221" spans="1:12" x14ac:dyDescent="0.2">
      <c r="A221" s="64" t="s">
        <v>5</v>
      </c>
      <c r="B221" s="13"/>
      <c r="C221" s="1"/>
      <c r="D221" s="1"/>
      <c r="E221" s="1"/>
      <c r="F221" s="126"/>
      <c r="G221" s="5"/>
      <c r="H221" s="5"/>
      <c r="I221" s="5"/>
      <c r="J221" s="5"/>
      <c r="K221" s="5"/>
      <c r="L221" s="14"/>
    </row>
    <row r="222" spans="1:12" x14ac:dyDescent="0.2">
      <c r="A222" s="64" t="s">
        <v>7</v>
      </c>
      <c r="B222" s="13"/>
      <c r="C222" s="1"/>
      <c r="D222" s="1"/>
      <c r="E222" s="1"/>
      <c r="F222" s="130" t="s">
        <v>136</v>
      </c>
      <c r="G222" s="5"/>
      <c r="H222" s="5"/>
      <c r="I222" s="5"/>
      <c r="J222" s="5"/>
      <c r="K222" s="5"/>
      <c r="L222" s="14"/>
    </row>
    <row r="223" spans="1:12" ht="12" thickBot="1" x14ac:dyDescent="0.25">
      <c r="A223" s="64" t="s">
        <v>8</v>
      </c>
      <c r="B223" s="15"/>
      <c r="C223" s="12"/>
      <c r="D223" s="12"/>
      <c r="E223" s="12"/>
      <c r="F223" s="98" t="s">
        <v>153</v>
      </c>
      <c r="G223" s="6"/>
      <c r="H223" s="6"/>
      <c r="I223" s="6"/>
      <c r="J223" s="6"/>
      <c r="K223" s="6"/>
      <c r="L223" s="16"/>
    </row>
    <row r="224" spans="1:12" ht="12" thickBot="1" x14ac:dyDescent="0.25">
      <c r="A224" s="64" t="s">
        <v>6</v>
      </c>
      <c r="B224" s="120">
        <f>1+MAX($B$13:B223)</f>
        <v>53</v>
      </c>
      <c r="C224" s="121" t="s">
        <v>173</v>
      </c>
      <c r="D224" s="121"/>
      <c r="E224" s="112" t="s">
        <v>316</v>
      </c>
      <c r="F224" s="119" t="s">
        <v>331</v>
      </c>
      <c r="G224" s="115" t="s">
        <v>152</v>
      </c>
      <c r="H224" s="116">
        <v>1</v>
      </c>
      <c r="I224" s="122"/>
      <c r="J224" s="122" t="str">
        <f>IF(ISNUMBER(I224),ROUND(H224*I224,3),"")</f>
        <v/>
      </c>
      <c r="K224" s="118"/>
      <c r="L224" s="123">
        <f>ROUND(H224*K224,2)</f>
        <v>0</v>
      </c>
    </row>
    <row r="225" spans="1:12" x14ac:dyDescent="0.2">
      <c r="A225" s="64" t="s">
        <v>5</v>
      </c>
      <c r="B225" s="13"/>
      <c r="C225" s="1"/>
      <c r="D225" s="1"/>
      <c r="E225" s="1"/>
      <c r="F225" s="126"/>
      <c r="G225" s="5"/>
      <c r="H225" s="5"/>
      <c r="I225" s="5"/>
      <c r="J225" s="5"/>
      <c r="K225" s="5"/>
      <c r="L225" s="14"/>
    </row>
    <row r="226" spans="1:12" x14ac:dyDescent="0.2">
      <c r="A226" s="64" t="s">
        <v>7</v>
      </c>
      <c r="B226" s="13"/>
      <c r="C226" s="1"/>
      <c r="D226" s="1"/>
      <c r="E226" s="1"/>
      <c r="F226" s="130" t="s">
        <v>136</v>
      </c>
      <c r="G226" s="5"/>
      <c r="H226" s="5"/>
      <c r="I226" s="5"/>
      <c r="J226" s="5"/>
      <c r="K226" s="5"/>
      <c r="L226" s="14"/>
    </row>
    <row r="227" spans="1:12" ht="12" thickBot="1" x14ac:dyDescent="0.25">
      <c r="A227" s="64" t="s">
        <v>8</v>
      </c>
      <c r="B227" s="15"/>
      <c r="C227" s="12"/>
      <c r="D227" s="12"/>
      <c r="E227" s="12"/>
      <c r="F227" s="98" t="s">
        <v>153</v>
      </c>
      <c r="G227" s="6"/>
      <c r="H227" s="6"/>
      <c r="I227" s="6"/>
      <c r="J227" s="6"/>
      <c r="K227" s="6"/>
      <c r="L227" s="16"/>
    </row>
    <row r="228" spans="1:12" ht="12" thickBot="1" x14ac:dyDescent="0.25">
      <c r="A228" s="64" t="s">
        <v>6</v>
      </c>
      <c r="B228" s="120">
        <f>1+MAX($B$13:B227)</f>
        <v>54</v>
      </c>
      <c r="C228" s="121" t="s">
        <v>174</v>
      </c>
      <c r="D228" s="121"/>
      <c r="E228" s="112" t="s">
        <v>316</v>
      </c>
      <c r="F228" s="119" t="s">
        <v>332</v>
      </c>
      <c r="G228" s="115" t="s">
        <v>152</v>
      </c>
      <c r="H228" s="116">
        <v>1</v>
      </c>
      <c r="I228" s="122"/>
      <c r="J228" s="122" t="str">
        <f>IF(ISNUMBER(I228),ROUND(H228*I228,3),"")</f>
        <v/>
      </c>
      <c r="K228" s="118"/>
      <c r="L228" s="123">
        <f>ROUND(H228*K228,2)</f>
        <v>0</v>
      </c>
    </row>
    <row r="229" spans="1:12" x14ac:dyDescent="0.2">
      <c r="A229" s="64" t="s">
        <v>5</v>
      </c>
      <c r="B229" s="13"/>
      <c r="C229" s="1"/>
      <c r="D229" s="1"/>
      <c r="E229" s="1"/>
      <c r="F229" s="126"/>
      <c r="G229" s="5"/>
      <c r="H229" s="5"/>
      <c r="I229" s="5"/>
      <c r="J229" s="5"/>
      <c r="K229" s="5"/>
      <c r="L229" s="14"/>
    </row>
    <row r="230" spans="1:12" x14ac:dyDescent="0.2">
      <c r="A230" s="64" t="s">
        <v>7</v>
      </c>
      <c r="B230" s="13"/>
      <c r="C230" s="1"/>
      <c r="D230" s="1"/>
      <c r="E230" s="1"/>
      <c r="F230" s="130" t="s">
        <v>136</v>
      </c>
      <c r="G230" s="5"/>
      <c r="H230" s="5"/>
      <c r="I230" s="5"/>
      <c r="J230" s="5"/>
      <c r="K230" s="5"/>
      <c r="L230" s="14"/>
    </row>
    <row r="231" spans="1:12" ht="12" thickBot="1" x14ac:dyDescent="0.25">
      <c r="A231" s="64" t="s">
        <v>8</v>
      </c>
      <c r="B231" s="15"/>
      <c r="C231" s="12"/>
      <c r="D231" s="12"/>
      <c r="E231" s="12"/>
      <c r="F231" s="98" t="s">
        <v>153</v>
      </c>
      <c r="G231" s="6"/>
      <c r="H231" s="6"/>
      <c r="I231" s="6"/>
      <c r="J231" s="6"/>
      <c r="K231" s="6"/>
      <c r="L231" s="16"/>
    </row>
    <row r="232" spans="1:12" ht="12" thickBot="1" x14ac:dyDescent="0.25">
      <c r="A232" s="64" t="s">
        <v>6</v>
      </c>
      <c r="B232" s="120">
        <f>1+MAX($B$13:B231)</f>
        <v>55</v>
      </c>
      <c r="C232" s="121" t="s">
        <v>175</v>
      </c>
      <c r="D232" s="121"/>
      <c r="E232" s="112" t="s">
        <v>316</v>
      </c>
      <c r="F232" s="119" t="s">
        <v>333</v>
      </c>
      <c r="G232" s="115" t="s">
        <v>152</v>
      </c>
      <c r="H232" s="116">
        <v>1</v>
      </c>
      <c r="I232" s="122"/>
      <c r="J232" s="122" t="str">
        <f>IF(ISNUMBER(I232),ROUND(H232*I232,3),"")</f>
        <v/>
      </c>
      <c r="K232" s="118"/>
      <c r="L232" s="123">
        <f>ROUND(H232*K232,2)</f>
        <v>0</v>
      </c>
    </row>
    <row r="233" spans="1:12" x14ac:dyDescent="0.2">
      <c r="A233" s="64" t="s">
        <v>5</v>
      </c>
      <c r="B233" s="13"/>
      <c r="C233" s="1"/>
      <c r="D233" s="1"/>
      <c r="E233" s="1"/>
      <c r="F233" s="126"/>
      <c r="G233" s="5"/>
      <c r="H233" s="5"/>
      <c r="I233" s="5"/>
      <c r="J233" s="5"/>
      <c r="K233" s="5"/>
      <c r="L233" s="14"/>
    </row>
    <row r="234" spans="1:12" x14ac:dyDescent="0.2">
      <c r="A234" s="64" t="s">
        <v>7</v>
      </c>
      <c r="B234" s="13"/>
      <c r="C234" s="1"/>
      <c r="D234" s="1"/>
      <c r="E234" s="1"/>
      <c r="F234" s="130" t="s">
        <v>136</v>
      </c>
      <c r="G234" s="5"/>
      <c r="H234" s="5"/>
      <c r="I234" s="5"/>
      <c r="J234" s="5"/>
      <c r="K234" s="5"/>
      <c r="L234" s="14"/>
    </row>
    <row r="235" spans="1:12" ht="12" thickBot="1" x14ac:dyDescent="0.25">
      <c r="A235" s="64" t="s">
        <v>8</v>
      </c>
      <c r="B235" s="15"/>
      <c r="C235" s="12"/>
      <c r="D235" s="12"/>
      <c r="E235" s="12"/>
      <c r="F235" s="98" t="s">
        <v>153</v>
      </c>
      <c r="G235" s="6"/>
      <c r="H235" s="6"/>
      <c r="I235" s="6"/>
      <c r="J235" s="6"/>
      <c r="K235" s="6"/>
      <c r="L235" s="16"/>
    </row>
    <row r="236" spans="1:12" ht="12" thickBot="1" x14ac:dyDescent="0.25">
      <c r="A236" s="64" t="s">
        <v>6</v>
      </c>
      <c r="B236" s="120">
        <f>1+MAX($B$13:B235)</f>
        <v>56</v>
      </c>
      <c r="C236" s="121" t="s">
        <v>178</v>
      </c>
      <c r="D236" s="121"/>
      <c r="E236" s="112" t="s">
        <v>316</v>
      </c>
      <c r="F236" s="119" t="s">
        <v>179</v>
      </c>
      <c r="G236" s="115" t="s">
        <v>152</v>
      </c>
      <c r="H236" s="116">
        <v>1</v>
      </c>
      <c r="I236" s="122"/>
      <c r="J236" s="122" t="str">
        <f>IF(ISNUMBER(I236),ROUND(H236*I236,3),"")</f>
        <v/>
      </c>
      <c r="K236" s="118"/>
      <c r="L236" s="123">
        <f>ROUND(H236*K236,2)</f>
        <v>0</v>
      </c>
    </row>
    <row r="237" spans="1:12" x14ac:dyDescent="0.2">
      <c r="A237" s="64" t="s">
        <v>5</v>
      </c>
      <c r="B237" s="13"/>
      <c r="C237" s="1"/>
      <c r="D237" s="1"/>
      <c r="E237" s="1"/>
      <c r="F237" s="126"/>
      <c r="G237" s="5"/>
      <c r="H237" s="5"/>
      <c r="I237" s="5"/>
      <c r="J237" s="5"/>
      <c r="K237" s="5"/>
      <c r="L237" s="14"/>
    </row>
    <row r="238" spans="1:12" x14ac:dyDescent="0.2">
      <c r="A238" s="64" t="s">
        <v>7</v>
      </c>
      <c r="B238" s="13"/>
      <c r="C238" s="1"/>
      <c r="D238" s="1"/>
      <c r="E238" s="1"/>
      <c r="F238" s="130" t="s">
        <v>136</v>
      </c>
      <c r="G238" s="5"/>
      <c r="H238" s="5"/>
      <c r="I238" s="5"/>
      <c r="J238" s="5"/>
      <c r="K238" s="5"/>
      <c r="L238" s="14"/>
    </row>
    <row r="239" spans="1:12" ht="12" thickBot="1" x14ac:dyDescent="0.25">
      <c r="A239" s="64" t="s">
        <v>8</v>
      </c>
      <c r="B239" s="15"/>
      <c r="C239" s="12"/>
      <c r="D239" s="12"/>
      <c r="E239" s="12"/>
      <c r="F239" s="98" t="s">
        <v>153</v>
      </c>
      <c r="G239" s="6"/>
      <c r="H239" s="6"/>
      <c r="I239" s="6"/>
      <c r="J239" s="6"/>
      <c r="K239" s="6"/>
      <c r="L239" s="16"/>
    </row>
    <row r="240" spans="1:12" ht="13.5" thickBot="1" x14ac:dyDescent="0.25">
      <c r="A240" s="99" t="s">
        <v>82</v>
      </c>
      <c r="B240" s="100" t="s">
        <v>134</v>
      </c>
      <c r="C240" s="106" t="str">
        <f xml:space="preserve"> CONCATENATE("za Díl ",C131)</f>
        <v>za Díl 2</v>
      </c>
      <c r="D240" s="102"/>
      <c r="E240" s="102"/>
      <c r="F240" s="101" t="s">
        <v>150</v>
      </c>
      <c r="G240" s="103"/>
      <c r="H240" s="103"/>
      <c r="I240" s="103"/>
      <c r="J240" s="104"/>
      <c r="K240" s="103"/>
      <c r="L240" s="105">
        <f>SUM(L132:L239)</f>
        <v>0</v>
      </c>
    </row>
    <row r="241" spans="1:12" ht="13.5" thickBot="1" x14ac:dyDescent="0.25">
      <c r="A241" s="63" t="s">
        <v>29</v>
      </c>
      <c r="B241" s="92" t="s">
        <v>19</v>
      </c>
      <c r="C241" s="93" t="s">
        <v>229</v>
      </c>
      <c r="D241" s="94"/>
      <c r="E241" s="94"/>
      <c r="F241" s="93" t="s">
        <v>225</v>
      </c>
      <c r="G241" s="95"/>
      <c r="H241" s="95"/>
      <c r="I241" s="95"/>
      <c r="J241" s="96"/>
      <c r="K241" s="95"/>
      <c r="L241" s="97"/>
    </row>
    <row r="242" spans="1:12" ht="12" thickBot="1" x14ac:dyDescent="0.25">
      <c r="A242" s="64" t="s">
        <v>6</v>
      </c>
      <c r="B242" s="120">
        <f>1+MAX($B$13:B241)</f>
        <v>57</v>
      </c>
      <c r="C242" s="121" t="s">
        <v>303</v>
      </c>
      <c r="D242" s="121"/>
      <c r="E242" s="112" t="s">
        <v>344</v>
      </c>
      <c r="F242" s="119" t="s">
        <v>230</v>
      </c>
      <c r="G242" s="115" t="s">
        <v>231</v>
      </c>
      <c r="H242" s="116">
        <v>1</v>
      </c>
      <c r="I242" s="122"/>
      <c r="J242" s="122"/>
      <c r="K242" s="118"/>
      <c r="L242" s="123">
        <f>ROUND((ROUND(H242,3))*(ROUND(K242,2)),2)</f>
        <v>0</v>
      </c>
    </row>
    <row r="243" spans="1:12" x14ac:dyDescent="0.2">
      <c r="A243" s="64" t="s">
        <v>5</v>
      </c>
      <c r="B243" s="13"/>
      <c r="C243" s="1"/>
      <c r="D243" s="1"/>
      <c r="E243" s="1"/>
      <c r="F243" s="126"/>
      <c r="G243" s="5"/>
      <c r="H243" s="5"/>
      <c r="I243" s="5"/>
      <c r="J243" s="5"/>
      <c r="K243" s="5"/>
      <c r="L243" s="14"/>
    </row>
    <row r="244" spans="1:12" x14ac:dyDescent="0.2">
      <c r="A244" s="64" t="s">
        <v>7</v>
      </c>
      <c r="B244" s="13"/>
      <c r="C244" s="1"/>
      <c r="D244" s="1"/>
      <c r="E244" s="1"/>
      <c r="F244" s="130" t="s">
        <v>136</v>
      </c>
      <c r="G244" s="5"/>
      <c r="H244" s="5"/>
      <c r="I244" s="5"/>
      <c r="J244" s="5"/>
      <c r="K244" s="5"/>
      <c r="L244" s="14"/>
    </row>
    <row r="245" spans="1:12" ht="90.75" thickBot="1" x14ac:dyDescent="0.25">
      <c r="A245" s="64" t="s">
        <v>8</v>
      </c>
      <c r="B245" s="15"/>
      <c r="C245" s="12"/>
      <c r="D245" s="12"/>
      <c r="E245" s="12"/>
      <c r="F245" s="98" t="s">
        <v>232</v>
      </c>
      <c r="G245" s="6"/>
      <c r="H245" s="6"/>
      <c r="I245" s="6"/>
      <c r="J245" s="6"/>
      <c r="K245" s="6"/>
      <c r="L245" s="16"/>
    </row>
    <row r="246" spans="1:12" ht="12" thickBot="1" x14ac:dyDescent="0.25">
      <c r="A246" s="64" t="s">
        <v>6</v>
      </c>
      <c r="B246" s="120">
        <f>1+MAX($B$13:B245)</f>
        <v>58</v>
      </c>
      <c r="C246" s="121" t="s">
        <v>233</v>
      </c>
      <c r="D246" s="121"/>
      <c r="E246" s="112" t="s">
        <v>316</v>
      </c>
      <c r="F246" s="119" t="s">
        <v>234</v>
      </c>
      <c r="G246" s="115" t="s">
        <v>231</v>
      </c>
      <c r="H246" s="116">
        <v>1</v>
      </c>
      <c r="I246" s="122"/>
      <c r="J246" s="122"/>
      <c r="K246" s="118"/>
      <c r="L246" s="123">
        <f>ROUND((ROUND(H246,3))*(ROUND(K246,2)),2)</f>
        <v>0</v>
      </c>
    </row>
    <row r="247" spans="1:12" x14ac:dyDescent="0.2">
      <c r="A247" s="64" t="s">
        <v>5</v>
      </c>
      <c r="B247" s="13"/>
      <c r="C247" s="1"/>
      <c r="D247" s="1"/>
      <c r="E247" s="1"/>
      <c r="F247" s="126"/>
      <c r="G247" s="5"/>
      <c r="H247" s="5"/>
      <c r="I247" s="5"/>
      <c r="J247" s="5"/>
      <c r="K247" s="5"/>
      <c r="L247" s="14"/>
    </row>
    <row r="248" spans="1:12" x14ac:dyDescent="0.2">
      <c r="A248" s="64" t="s">
        <v>7</v>
      </c>
      <c r="B248" s="13"/>
      <c r="C248" s="1"/>
      <c r="D248" s="1"/>
      <c r="E248" s="1"/>
      <c r="F248" s="130" t="s">
        <v>136</v>
      </c>
      <c r="G248" s="5"/>
      <c r="H248" s="5"/>
      <c r="I248" s="5"/>
      <c r="J248" s="5"/>
      <c r="K248" s="5"/>
      <c r="L248" s="14"/>
    </row>
    <row r="249" spans="1:12" ht="12" thickBot="1" x14ac:dyDescent="0.25">
      <c r="A249" s="64" t="s">
        <v>8</v>
      </c>
      <c r="B249" s="15"/>
      <c r="C249" s="12"/>
      <c r="D249" s="12"/>
      <c r="E249" s="12"/>
      <c r="F249" s="98" t="s">
        <v>130</v>
      </c>
      <c r="G249" s="6"/>
      <c r="H249" s="6"/>
      <c r="I249" s="6"/>
      <c r="J249" s="6"/>
      <c r="K249" s="6"/>
      <c r="L249" s="16"/>
    </row>
    <row r="250" spans="1:12" ht="12" thickBot="1" x14ac:dyDescent="0.25">
      <c r="A250" s="64" t="s">
        <v>6</v>
      </c>
      <c r="B250" s="120">
        <f>1+MAX($B$13:B249)</f>
        <v>59</v>
      </c>
      <c r="C250" s="121" t="s">
        <v>235</v>
      </c>
      <c r="D250" s="121"/>
      <c r="E250" s="112" t="s">
        <v>316</v>
      </c>
      <c r="F250" s="119" t="s">
        <v>236</v>
      </c>
      <c r="G250" s="115" t="s">
        <v>231</v>
      </c>
      <c r="H250" s="116">
        <v>1</v>
      </c>
      <c r="I250" s="122"/>
      <c r="J250" s="122"/>
      <c r="K250" s="118"/>
      <c r="L250" s="123">
        <f>ROUND((ROUND(H250,3))*(ROUND(K250,2)),2)</f>
        <v>0</v>
      </c>
    </row>
    <row r="251" spans="1:12" x14ac:dyDescent="0.2">
      <c r="A251" s="64" t="s">
        <v>5</v>
      </c>
      <c r="B251" s="13"/>
      <c r="C251" s="1"/>
      <c r="D251" s="1"/>
      <c r="E251" s="1"/>
      <c r="F251" s="126"/>
      <c r="G251" s="5"/>
      <c r="H251" s="5"/>
      <c r="I251" s="5"/>
      <c r="J251" s="5"/>
      <c r="K251" s="5"/>
      <c r="L251" s="14"/>
    </row>
    <row r="252" spans="1:12" x14ac:dyDescent="0.2">
      <c r="A252" s="64" t="s">
        <v>7</v>
      </c>
      <c r="B252" s="13"/>
      <c r="C252" s="1"/>
      <c r="D252" s="1"/>
      <c r="E252" s="1"/>
      <c r="F252" s="130" t="s">
        <v>136</v>
      </c>
      <c r="G252" s="5"/>
      <c r="H252" s="5"/>
      <c r="I252" s="5"/>
      <c r="J252" s="5"/>
      <c r="K252" s="5"/>
      <c r="L252" s="14"/>
    </row>
    <row r="253" spans="1:12" ht="12" thickBot="1" x14ac:dyDescent="0.25">
      <c r="A253" s="64" t="s">
        <v>8</v>
      </c>
      <c r="B253" s="15"/>
      <c r="C253" s="12"/>
      <c r="D253" s="12"/>
      <c r="E253" s="12"/>
      <c r="F253" s="98" t="s">
        <v>130</v>
      </c>
      <c r="G253" s="6"/>
      <c r="H253" s="6"/>
      <c r="I253" s="6"/>
      <c r="J253" s="6"/>
      <c r="K253" s="6"/>
      <c r="L253" s="16"/>
    </row>
    <row r="254" spans="1:12" ht="12" thickBot="1" x14ac:dyDescent="0.25">
      <c r="A254" s="64" t="s">
        <v>6</v>
      </c>
      <c r="B254" s="120">
        <f>1+MAX($B$13:B253)</f>
        <v>60</v>
      </c>
      <c r="C254" s="121" t="s">
        <v>237</v>
      </c>
      <c r="D254" s="121"/>
      <c r="E254" s="112" t="s">
        <v>316</v>
      </c>
      <c r="F254" s="119" t="s">
        <v>238</v>
      </c>
      <c r="G254" s="115" t="s">
        <v>231</v>
      </c>
      <c r="H254" s="116">
        <v>1</v>
      </c>
      <c r="I254" s="122"/>
      <c r="J254" s="122"/>
      <c r="K254" s="118"/>
      <c r="L254" s="123">
        <f>ROUND((ROUND(H254,3))*(ROUND(K254,2)),2)</f>
        <v>0</v>
      </c>
    </row>
    <row r="255" spans="1:12" x14ac:dyDescent="0.2">
      <c r="A255" s="64" t="s">
        <v>5</v>
      </c>
      <c r="B255" s="13"/>
      <c r="C255" s="1"/>
      <c r="D255" s="1"/>
      <c r="E255" s="1"/>
      <c r="F255" s="126"/>
      <c r="G255" s="5"/>
      <c r="H255" s="5"/>
      <c r="I255" s="5"/>
      <c r="J255" s="5"/>
      <c r="K255" s="5"/>
      <c r="L255" s="14"/>
    </row>
    <row r="256" spans="1:12" x14ac:dyDescent="0.2">
      <c r="A256" s="64" t="s">
        <v>7</v>
      </c>
      <c r="B256" s="13"/>
      <c r="C256" s="1"/>
      <c r="D256" s="1"/>
      <c r="E256" s="1"/>
      <c r="F256" s="130" t="s">
        <v>136</v>
      </c>
      <c r="G256" s="5"/>
      <c r="H256" s="5"/>
      <c r="I256" s="5"/>
      <c r="J256" s="5"/>
      <c r="K256" s="5"/>
      <c r="L256" s="14"/>
    </row>
    <row r="257" spans="1:12" ht="12" thickBot="1" x14ac:dyDescent="0.25">
      <c r="A257" s="64" t="s">
        <v>8</v>
      </c>
      <c r="B257" s="15"/>
      <c r="C257" s="12"/>
      <c r="D257" s="12"/>
      <c r="E257" s="12"/>
      <c r="F257" s="98" t="s">
        <v>130</v>
      </c>
      <c r="G257" s="6"/>
      <c r="H257" s="6"/>
      <c r="I257" s="6"/>
      <c r="J257" s="6"/>
      <c r="K257" s="6"/>
      <c r="L257" s="16"/>
    </row>
    <row r="258" spans="1:12" ht="12" thickBot="1" x14ac:dyDescent="0.25">
      <c r="A258" s="64" t="s">
        <v>6</v>
      </c>
      <c r="B258" s="120">
        <f>1+MAX($B$13:B257)</f>
        <v>61</v>
      </c>
      <c r="C258" s="121" t="s">
        <v>239</v>
      </c>
      <c r="D258" s="121"/>
      <c r="E258" s="112" t="s">
        <v>316</v>
      </c>
      <c r="F258" s="119" t="s">
        <v>240</v>
      </c>
      <c r="G258" s="115" t="s">
        <v>231</v>
      </c>
      <c r="H258" s="116">
        <v>3</v>
      </c>
      <c r="I258" s="122"/>
      <c r="J258" s="122"/>
      <c r="K258" s="118"/>
      <c r="L258" s="123">
        <f>ROUND((ROUND(H258,3))*(ROUND(K258,2)),2)</f>
        <v>0</v>
      </c>
    </row>
    <row r="259" spans="1:12" x14ac:dyDescent="0.2">
      <c r="A259" s="64" t="s">
        <v>5</v>
      </c>
      <c r="B259" s="13"/>
      <c r="C259" s="1"/>
      <c r="D259" s="1"/>
      <c r="E259" s="1"/>
      <c r="F259" s="126"/>
      <c r="G259" s="5"/>
      <c r="H259" s="5"/>
      <c r="I259" s="5"/>
      <c r="J259" s="5"/>
      <c r="K259" s="5"/>
      <c r="L259" s="14"/>
    </row>
    <row r="260" spans="1:12" x14ac:dyDescent="0.2">
      <c r="A260" s="64" t="s">
        <v>7</v>
      </c>
      <c r="B260" s="13"/>
      <c r="C260" s="1"/>
      <c r="D260" s="1"/>
      <c r="E260" s="1"/>
      <c r="F260" s="130" t="s">
        <v>136</v>
      </c>
      <c r="G260" s="5"/>
      <c r="H260" s="5"/>
      <c r="I260" s="5"/>
      <c r="J260" s="5"/>
      <c r="K260" s="5"/>
      <c r="L260" s="14"/>
    </row>
    <row r="261" spans="1:12" ht="12" thickBot="1" x14ac:dyDescent="0.25">
      <c r="A261" s="64" t="s">
        <v>8</v>
      </c>
      <c r="B261" s="15"/>
      <c r="C261" s="12"/>
      <c r="D261" s="12"/>
      <c r="E261" s="12"/>
      <c r="F261" s="98" t="s">
        <v>130</v>
      </c>
      <c r="G261" s="6"/>
      <c r="H261" s="6"/>
      <c r="I261" s="6"/>
      <c r="J261" s="6"/>
      <c r="K261" s="6"/>
      <c r="L261" s="16"/>
    </row>
    <row r="262" spans="1:12" ht="12" thickBot="1" x14ac:dyDescent="0.25">
      <c r="A262" s="64" t="s">
        <v>6</v>
      </c>
      <c r="B262" s="120">
        <f>1+MAX($B$13:B261)</f>
        <v>62</v>
      </c>
      <c r="C262" s="121" t="s">
        <v>241</v>
      </c>
      <c r="D262" s="121"/>
      <c r="E262" s="112" t="s">
        <v>316</v>
      </c>
      <c r="F262" s="119" t="s">
        <v>242</v>
      </c>
      <c r="G262" s="115" t="s">
        <v>231</v>
      </c>
      <c r="H262" s="116">
        <v>10</v>
      </c>
      <c r="I262" s="122"/>
      <c r="J262" s="122"/>
      <c r="K262" s="118"/>
      <c r="L262" s="123">
        <f>ROUND((ROUND(H262,3))*(ROUND(K262,2)),2)</f>
        <v>0</v>
      </c>
    </row>
    <row r="263" spans="1:12" x14ac:dyDescent="0.2">
      <c r="A263" s="64" t="s">
        <v>5</v>
      </c>
      <c r="B263" s="13"/>
      <c r="C263" s="1"/>
      <c r="D263" s="1"/>
      <c r="E263" s="1"/>
      <c r="F263" s="126"/>
      <c r="G263" s="5"/>
      <c r="H263" s="5"/>
      <c r="I263" s="5"/>
      <c r="J263" s="5"/>
      <c r="K263" s="5"/>
      <c r="L263" s="14"/>
    </row>
    <row r="264" spans="1:12" x14ac:dyDescent="0.2">
      <c r="A264" s="64" t="s">
        <v>7</v>
      </c>
      <c r="B264" s="13"/>
      <c r="C264" s="1"/>
      <c r="D264" s="1"/>
      <c r="E264" s="1"/>
      <c r="F264" s="130" t="s">
        <v>136</v>
      </c>
      <c r="G264" s="5"/>
      <c r="H264" s="5"/>
      <c r="I264" s="5"/>
      <c r="J264" s="5"/>
      <c r="K264" s="5"/>
      <c r="L264" s="14"/>
    </row>
    <row r="265" spans="1:12" ht="12" thickBot="1" x14ac:dyDescent="0.25">
      <c r="A265" s="64" t="s">
        <v>8</v>
      </c>
      <c r="B265" s="15"/>
      <c r="C265" s="12"/>
      <c r="D265" s="12"/>
      <c r="E265" s="12"/>
      <c r="F265" s="98" t="s">
        <v>130</v>
      </c>
      <c r="G265" s="6"/>
      <c r="H265" s="6"/>
      <c r="I265" s="6"/>
      <c r="J265" s="6"/>
      <c r="K265" s="6"/>
      <c r="L265" s="16"/>
    </row>
    <row r="266" spans="1:12" ht="12" thickBot="1" x14ac:dyDescent="0.25">
      <c r="A266" s="64" t="s">
        <v>6</v>
      </c>
      <c r="B266" s="120">
        <f>1+MAX($B$13:B265)</f>
        <v>63</v>
      </c>
      <c r="C266" s="121" t="s">
        <v>243</v>
      </c>
      <c r="D266" s="121"/>
      <c r="E266" s="112" t="s">
        <v>316</v>
      </c>
      <c r="F266" s="119" t="s">
        <v>244</v>
      </c>
      <c r="G266" s="115" t="s">
        <v>231</v>
      </c>
      <c r="H266" s="116">
        <v>1</v>
      </c>
      <c r="I266" s="122"/>
      <c r="J266" s="122"/>
      <c r="K266" s="118"/>
      <c r="L266" s="123">
        <f>ROUND((ROUND(H266,3))*(ROUND(K266,2)),2)</f>
        <v>0</v>
      </c>
    </row>
    <row r="267" spans="1:12" x14ac:dyDescent="0.2">
      <c r="A267" s="64" t="s">
        <v>5</v>
      </c>
      <c r="B267" s="13"/>
      <c r="C267" s="1"/>
      <c r="D267" s="1"/>
      <c r="E267" s="1"/>
      <c r="F267" s="126"/>
      <c r="G267" s="5"/>
      <c r="H267" s="5"/>
      <c r="I267" s="5"/>
      <c r="J267" s="5"/>
      <c r="K267" s="5"/>
      <c r="L267" s="14"/>
    </row>
    <row r="268" spans="1:12" x14ac:dyDescent="0.2">
      <c r="A268" s="64" t="s">
        <v>7</v>
      </c>
      <c r="B268" s="13"/>
      <c r="C268" s="1"/>
      <c r="D268" s="1"/>
      <c r="E268" s="1"/>
      <c r="F268" s="130" t="s">
        <v>136</v>
      </c>
      <c r="G268" s="5"/>
      <c r="H268" s="5"/>
      <c r="I268" s="5"/>
      <c r="J268" s="5"/>
      <c r="K268" s="5"/>
      <c r="L268" s="14"/>
    </row>
    <row r="269" spans="1:12" ht="12" thickBot="1" x14ac:dyDescent="0.25">
      <c r="A269" s="64" t="s">
        <v>8</v>
      </c>
      <c r="B269" s="15"/>
      <c r="C269" s="12"/>
      <c r="D269" s="12"/>
      <c r="E269" s="12"/>
      <c r="F269" s="98" t="s">
        <v>130</v>
      </c>
      <c r="G269" s="6"/>
      <c r="H269" s="6"/>
      <c r="I269" s="6"/>
      <c r="J269" s="6"/>
      <c r="K269" s="6"/>
      <c r="L269" s="16"/>
    </row>
    <row r="270" spans="1:12" ht="13.5" customHeight="1" thickBot="1" x14ac:dyDescent="0.25">
      <c r="A270" s="64" t="s">
        <v>6</v>
      </c>
      <c r="B270" s="70">
        <f>1+MAX($B$13:B269)</f>
        <v>64</v>
      </c>
      <c r="C270" s="121" t="s">
        <v>337</v>
      </c>
      <c r="D270" s="121" t="s">
        <v>135</v>
      </c>
      <c r="E270" s="112" t="s">
        <v>316</v>
      </c>
      <c r="F270" s="119" t="s">
        <v>338</v>
      </c>
      <c r="G270" s="115" t="s">
        <v>231</v>
      </c>
      <c r="H270" s="116">
        <v>1</v>
      </c>
      <c r="I270" s="122" t="s">
        <v>135</v>
      </c>
      <c r="J270" s="122" t="s">
        <v>135</v>
      </c>
      <c r="K270" s="118"/>
      <c r="L270" s="123">
        <f>ROUND((ROUND(H270,3))*(ROUND(K270,2)),2)</f>
        <v>0</v>
      </c>
    </row>
    <row r="271" spans="1:12" ht="12.75" customHeight="1" x14ac:dyDescent="0.2">
      <c r="A271" s="64" t="s">
        <v>5</v>
      </c>
      <c r="B271" s="13"/>
      <c r="C271" s="1"/>
      <c r="D271" s="1"/>
      <c r="E271" s="1"/>
      <c r="F271" s="126"/>
      <c r="G271" s="5"/>
      <c r="H271" s="5"/>
      <c r="I271" s="5"/>
      <c r="J271" s="5"/>
      <c r="K271" s="5"/>
      <c r="L271" s="14"/>
    </row>
    <row r="272" spans="1:12" ht="12.75" customHeight="1" x14ac:dyDescent="0.2">
      <c r="A272" s="64" t="s">
        <v>7</v>
      </c>
      <c r="B272" s="13"/>
      <c r="C272" s="1"/>
      <c r="D272" s="1"/>
      <c r="E272" s="1"/>
      <c r="F272" s="130" t="s">
        <v>136</v>
      </c>
      <c r="G272" s="5"/>
      <c r="H272" s="5"/>
      <c r="I272" s="5"/>
      <c r="J272" s="5"/>
      <c r="K272" s="5"/>
      <c r="L272" s="14"/>
    </row>
    <row r="273" spans="1:12" ht="12.75" customHeight="1" thickBot="1" x14ac:dyDescent="0.25">
      <c r="A273" s="64" t="s">
        <v>8</v>
      </c>
      <c r="B273" s="15"/>
      <c r="C273" s="12"/>
      <c r="D273" s="12"/>
      <c r="E273" s="12"/>
      <c r="F273" s="98" t="s">
        <v>130</v>
      </c>
      <c r="G273" s="6"/>
      <c r="H273" s="6"/>
      <c r="I273" s="6"/>
      <c r="J273" s="6"/>
      <c r="K273" s="6"/>
      <c r="L273" s="16"/>
    </row>
    <row r="274" spans="1:12" ht="12" thickBot="1" x14ac:dyDescent="0.25">
      <c r="A274" s="64" t="s">
        <v>6</v>
      </c>
      <c r="B274" s="70">
        <f>1+MAX($B$13:B273)</f>
        <v>65</v>
      </c>
      <c r="C274" s="121" t="s">
        <v>345</v>
      </c>
      <c r="D274" s="121" t="s">
        <v>135</v>
      </c>
      <c r="E274" s="112" t="s">
        <v>316</v>
      </c>
      <c r="F274" s="119" t="s">
        <v>346</v>
      </c>
      <c r="G274" s="115" t="s">
        <v>231</v>
      </c>
      <c r="H274" s="116">
        <v>1</v>
      </c>
      <c r="I274" s="122" t="s">
        <v>135</v>
      </c>
      <c r="J274" s="122" t="s">
        <v>135</v>
      </c>
      <c r="K274" s="118"/>
      <c r="L274" s="123">
        <f>ROUND((ROUND(H274,3))*(ROUND(K274,2)),2)</f>
        <v>0</v>
      </c>
    </row>
    <row r="275" spans="1:12" x14ac:dyDescent="0.2">
      <c r="A275" s="64" t="s">
        <v>5</v>
      </c>
      <c r="B275" s="13"/>
      <c r="C275" s="1"/>
      <c r="D275" s="1"/>
      <c r="E275" s="1"/>
      <c r="F275" s="126"/>
      <c r="G275" s="5"/>
      <c r="H275" s="5"/>
      <c r="I275" s="5"/>
      <c r="J275" s="5"/>
      <c r="K275" s="5"/>
      <c r="L275" s="14"/>
    </row>
    <row r="276" spans="1:12" x14ac:dyDescent="0.2">
      <c r="A276" s="64" t="s">
        <v>7</v>
      </c>
      <c r="B276" s="13"/>
      <c r="C276" s="1"/>
      <c r="D276" s="1"/>
      <c r="E276" s="1"/>
      <c r="F276" s="130" t="s">
        <v>136</v>
      </c>
      <c r="G276" s="5"/>
      <c r="H276" s="5"/>
      <c r="I276" s="5"/>
      <c r="J276" s="5"/>
      <c r="K276" s="5"/>
      <c r="L276" s="14"/>
    </row>
    <row r="277" spans="1:12" ht="12" thickBot="1" x14ac:dyDescent="0.25">
      <c r="A277" s="64" t="s">
        <v>8</v>
      </c>
      <c r="B277" s="15"/>
      <c r="C277" s="12"/>
      <c r="D277" s="12"/>
      <c r="E277" s="12"/>
      <c r="F277" s="98" t="s">
        <v>130</v>
      </c>
      <c r="G277" s="6"/>
      <c r="H277" s="6"/>
      <c r="I277" s="6"/>
      <c r="J277" s="6"/>
      <c r="K277" s="6"/>
      <c r="L277" s="16"/>
    </row>
    <row r="278" spans="1:12" ht="12" thickBot="1" x14ac:dyDescent="0.25">
      <c r="A278" s="64" t="s">
        <v>6</v>
      </c>
      <c r="B278" s="120">
        <f>1+MAX($B$13:B277)</f>
        <v>66</v>
      </c>
      <c r="C278" s="121" t="s">
        <v>347</v>
      </c>
      <c r="D278" s="121" t="s">
        <v>135</v>
      </c>
      <c r="E278" s="112" t="s">
        <v>316</v>
      </c>
      <c r="F278" s="119" t="s">
        <v>348</v>
      </c>
      <c r="G278" s="115" t="s">
        <v>231</v>
      </c>
      <c r="H278" s="116">
        <v>1</v>
      </c>
      <c r="I278" s="122" t="s">
        <v>135</v>
      </c>
      <c r="J278" s="122" t="s">
        <v>135</v>
      </c>
      <c r="K278" s="118"/>
      <c r="L278" s="123">
        <f>ROUND((ROUND(H278,3))*(ROUND(K278,2)),2)</f>
        <v>0</v>
      </c>
    </row>
    <row r="279" spans="1:12" x14ac:dyDescent="0.2">
      <c r="A279" s="64" t="s">
        <v>5</v>
      </c>
      <c r="B279" s="13"/>
      <c r="C279" s="1"/>
      <c r="D279" s="1"/>
      <c r="E279" s="1"/>
      <c r="F279" s="126"/>
      <c r="G279" s="5"/>
      <c r="H279" s="5"/>
      <c r="I279" s="5"/>
      <c r="J279" s="5"/>
      <c r="K279" s="5"/>
      <c r="L279" s="14"/>
    </row>
    <row r="280" spans="1:12" x14ac:dyDescent="0.2">
      <c r="A280" s="64" t="s">
        <v>7</v>
      </c>
      <c r="B280" s="13"/>
      <c r="C280" s="1"/>
      <c r="D280" s="1"/>
      <c r="E280" s="1"/>
      <c r="F280" s="130" t="s">
        <v>136</v>
      </c>
      <c r="G280" s="5"/>
      <c r="H280" s="5"/>
      <c r="I280" s="5"/>
      <c r="J280" s="5"/>
      <c r="K280" s="5"/>
      <c r="L280" s="14"/>
    </row>
    <row r="281" spans="1:12" ht="12" thickBot="1" x14ac:dyDescent="0.25">
      <c r="A281" s="64" t="s">
        <v>8</v>
      </c>
      <c r="B281" s="15"/>
      <c r="C281" s="12"/>
      <c r="D281" s="12"/>
      <c r="E281" s="12"/>
      <c r="F281" s="135" t="s">
        <v>130</v>
      </c>
      <c r="G281" s="6"/>
      <c r="H281" s="6"/>
      <c r="I281" s="6"/>
      <c r="J281" s="6"/>
      <c r="K281" s="6"/>
      <c r="L281" s="16"/>
    </row>
    <row r="282" spans="1:12" ht="13.5" customHeight="1" thickBot="1" x14ac:dyDescent="0.25">
      <c r="A282" s="64" t="s">
        <v>6</v>
      </c>
      <c r="B282" s="70">
        <f>1+MAX($B$13:B281)</f>
        <v>67</v>
      </c>
      <c r="C282" s="53" t="s">
        <v>349</v>
      </c>
      <c r="D282" s="71" t="s">
        <v>135</v>
      </c>
      <c r="E282" s="53" t="s">
        <v>316</v>
      </c>
      <c r="F282" s="136" t="s">
        <v>350</v>
      </c>
      <c r="G282" s="53" t="s">
        <v>231</v>
      </c>
      <c r="H282" s="54">
        <v>1</v>
      </c>
      <c r="I282" s="75" t="s">
        <v>135</v>
      </c>
      <c r="J282" s="54" t="s">
        <v>135</v>
      </c>
      <c r="K282" s="118"/>
      <c r="L282" s="123">
        <f>ROUND((ROUND(H282,3))*(ROUND(K282,2)),2)</f>
        <v>0</v>
      </c>
    </row>
    <row r="283" spans="1:12" ht="12.75" customHeight="1" x14ac:dyDescent="0.2">
      <c r="A283" s="64" t="s">
        <v>5</v>
      </c>
      <c r="B283" s="13"/>
      <c r="C283" s="1"/>
      <c r="D283" s="1"/>
      <c r="E283" s="1"/>
      <c r="F283" s="137"/>
      <c r="G283" s="5"/>
      <c r="H283" s="5"/>
      <c r="I283" s="5"/>
      <c r="J283" s="5"/>
      <c r="K283" s="5"/>
      <c r="L283" s="14"/>
    </row>
    <row r="284" spans="1:12" ht="12.75" customHeight="1" x14ac:dyDescent="0.2">
      <c r="A284" s="64" t="s">
        <v>7</v>
      </c>
      <c r="B284" s="13"/>
      <c r="C284" s="1"/>
      <c r="D284" s="1"/>
      <c r="E284" s="1"/>
      <c r="F284" s="130" t="s">
        <v>136</v>
      </c>
      <c r="G284" s="5"/>
      <c r="H284" s="5"/>
      <c r="I284" s="5"/>
      <c r="J284" s="5"/>
      <c r="K284" s="5"/>
      <c r="L284" s="14"/>
    </row>
    <row r="285" spans="1:12" ht="12.75" customHeight="1" thickBot="1" x14ac:dyDescent="0.25">
      <c r="A285" s="64" t="s">
        <v>8</v>
      </c>
      <c r="B285" s="15"/>
      <c r="C285" s="12"/>
      <c r="D285" s="12"/>
      <c r="E285" s="12"/>
      <c r="F285" s="135" t="s">
        <v>130</v>
      </c>
      <c r="G285" s="6"/>
      <c r="H285" s="6"/>
      <c r="I285" s="6"/>
      <c r="J285" s="6"/>
      <c r="K285" s="6"/>
      <c r="L285" s="16"/>
    </row>
    <row r="286" spans="1:12" ht="13.5" customHeight="1" thickBot="1" x14ac:dyDescent="0.25">
      <c r="A286" s="64" t="s">
        <v>6</v>
      </c>
      <c r="B286" s="70">
        <f>1+MAX($B$13:B285)</f>
        <v>68</v>
      </c>
      <c r="C286" s="53" t="s">
        <v>351</v>
      </c>
      <c r="D286" s="71" t="s">
        <v>135</v>
      </c>
      <c r="E286" s="53" t="s">
        <v>316</v>
      </c>
      <c r="F286" s="136" t="s">
        <v>352</v>
      </c>
      <c r="G286" s="53" t="s">
        <v>231</v>
      </c>
      <c r="H286" s="54">
        <v>1</v>
      </c>
      <c r="I286" s="75" t="s">
        <v>135</v>
      </c>
      <c r="J286" s="54" t="s">
        <v>135</v>
      </c>
      <c r="K286" s="118"/>
      <c r="L286" s="123">
        <f>ROUND((ROUND(H286,3))*(ROUND(K286,2)),2)</f>
        <v>0</v>
      </c>
    </row>
    <row r="287" spans="1:12" ht="12.75" customHeight="1" x14ac:dyDescent="0.2">
      <c r="A287" s="64" t="s">
        <v>5</v>
      </c>
      <c r="B287" s="13"/>
      <c r="C287" s="1"/>
      <c r="D287" s="1"/>
      <c r="E287" s="1"/>
      <c r="F287" s="137"/>
      <c r="G287" s="5"/>
      <c r="H287" s="5"/>
      <c r="I287" s="5"/>
      <c r="J287" s="5"/>
      <c r="K287" s="5"/>
      <c r="L287" s="14"/>
    </row>
    <row r="288" spans="1:12" ht="12.75" customHeight="1" x14ac:dyDescent="0.2">
      <c r="A288" s="64" t="s">
        <v>7</v>
      </c>
      <c r="B288" s="13"/>
      <c r="C288" s="1"/>
      <c r="D288" s="1"/>
      <c r="E288" s="1"/>
      <c r="F288" s="130" t="s">
        <v>136</v>
      </c>
      <c r="G288" s="5"/>
      <c r="H288" s="5"/>
      <c r="I288" s="5"/>
      <c r="J288" s="5"/>
      <c r="K288" s="5"/>
      <c r="L288" s="14"/>
    </row>
    <row r="289" spans="1:12" ht="12.75" customHeight="1" thickBot="1" x14ac:dyDescent="0.25">
      <c r="A289" s="64" t="s">
        <v>8</v>
      </c>
      <c r="B289" s="15"/>
      <c r="C289" s="12"/>
      <c r="D289" s="12"/>
      <c r="E289" s="12"/>
      <c r="F289" s="135" t="s">
        <v>130</v>
      </c>
      <c r="G289" s="6"/>
      <c r="H289" s="6"/>
      <c r="I289" s="6"/>
      <c r="J289" s="6"/>
      <c r="K289" s="6"/>
      <c r="L289" s="16"/>
    </row>
    <row r="290" spans="1:12" ht="12" thickBot="1" x14ac:dyDescent="0.25">
      <c r="A290" s="64" t="s">
        <v>6</v>
      </c>
      <c r="B290" s="70">
        <f>1+MAX($B$13:B289)</f>
        <v>69</v>
      </c>
      <c r="C290" s="121" t="s">
        <v>339</v>
      </c>
      <c r="D290" s="121" t="s">
        <v>135</v>
      </c>
      <c r="E290" s="112" t="s">
        <v>316</v>
      </c>
      <c r="F290" s="119" t="s">
        <v>340</v>
      </c>
      <c r="G290" s="115" t="s">
        <v>231</v>
      </c>
      <c r="H290" s="116">
        <v>1</v>
      </c>
      <c r="I290" s="122" t="s">
        <v>135</v>
      </c>
      <c r="J290" s="122" t="s">
        <v>135</v>
      </c>
      <c r="K290" s="118"/>
      <c r="L290" s="123">
        <f>ROUND((ROUND(H290,3))*(ROUND(K290,2)),2)</f>
        <v>0</v>
      </c>
    </row>
    <row r="291" spans="1:12" x14ac:dyDescent="0.2">
      <c r="A291" s="64" t="s">
        <v>5</v>
      </c>
      <c r="B291" s="13"/>
      <c r="C291" s="1"/>
      <c r="D291" s="1"/>
      <c r="E291" s="1"/>
      <c r="F291" s="126"/>
      <c r="G291" s="5"/>
      <c r="H291" s="5"/>
      <c r="I291" s="5"/>
      <c r="J291" s="5"/>
      <c r="K291" s="5"/>
      <c r="L291" s="14"/>
    </row>
    <row r="292" spans="1:12" x14ac:dyDescent="0.2">
      <c r="A292" s="64" t="s">
        <v>7</v>
      </c>
      <c r="B292" s="13"/>
      <c r="C292" s="1"/>
      <c r="D292" s="1"/>
      <c r="E292" s="1"/>
      <c r="F292" s="130" t="s">
        <v>136</v>
      </c>
      <c r="G292" s="5"/>
      <c r="H292" s="5"/>
      <c r="I292" s="5"/>
      <c r="J292" s="5"/>
      <c r="K292" s="5"/>
      <c r="L292" s="14"/>
    </row>
    <row r="293" spans="1:12" ht="12" thickBot="1" x14ac:dyDescent="0.25">
      <c r="A293" s="64" t="s">
        <v>8</v>
      </c>
      <c r="B293" s="15"/>
      <c r="C293" s="12"/>
      <c r="D293" s="12"/>
      <c r="E293" s="12"/>
      <c r="F293" s="98" t="s">
        <v>130</v>
      </c>
      <c r="G293" s="6"/>
      <c r="H293" s="6"/>
      <c r="I293" s="6"/>
      <c r="J293" s="6"/>
      <c r="K293" s="6"/>
      <c r="L293" s="16"/>
    </row>
    <row r="294" spans="1:12" ht="13.5" customHeight="1" thickBot="1" x14ac:dyDescent="0.25">
      <c r="A294" s="64" t="s">
        <v>6</v>
      </c>
      <c r="B294" s="70">
        <f>1+MAX($B$13:B293)</f>
        <v>70</v>
      </c>
      <c r="C294" s="53" t="s">
        <v>353</v>
      </c>
      <c r="D294" s="71" t="s">
        <v>135</v>
      </c>
      <c r="E294" s="53" t="s">
        <v>316</v>
      </c>
      <c r="F294" s="136" t="s">
        <v>354</v>
      </c>
      <c r="G294" s="53" t="s">
        <v>231</v>
      </c>
      <c r="H294" s="54">
        <v>1</v>
      </c>
      <c r="I294" s="75" t="s">
        <v>135</v>
      </c>
      <c r="J294" s="54" t="s">
        <v>135</v>
      </c>
      <c r="K294" s="118"/>
      <c r="L294" s="123">
        <f>ROUND((ROUND(H294,3))*(ROUND(K294,2)),2)</f>
        <v>0</v>
      </c>
    </row>
    <row r="295" spans="1:12" ht="12.75" customHeight="1" x14ac:dyDescent="0.2">
      <c r="A295" s="64" t="s">
        <v>5</v>
      </c>
      <c r="B295" s="13"/>
      <c r="C295" s="1"/>
      <c r="D295" s="1"/>
      <c r="E295" s="1"/>
      <c r="F295" s="137"/>
      <c r="G295" s="5"/>
      <c r="H295" s="5"/>
      <c r="I295" s="5"/>
      <c r="J295" s="5"/>
      <c r="K295" s="5"/>
      <c r="L295" s="14"/>
    </row>
    <row r="296" spans="1:12" ht="12.75" customHeight="1" x14ac:dyDescent="0.2">
      <c r="A296" s="64" t="s">
        <v>7</v>
      </c>
      <c r="B296" s="13"/>
      <c r="C296" s="1"/>
      <c r="D296" s="1"/>
      <c r="E296" s="1"/>
      <c r="F296" s="130" t="s">
        <v>136</v>
      </c>
      <c r="G296" s="5"/>
      <c r="H296" s="5"/>
      <c r="I296" s="5"/>
      <c r="J296" s="5"/>
      <c r="K296" s="5"/>
      <c r="L296" s="14"/>
    </row>
    <row r="297" spans="1:12" ht="12.75" customHeight="1" thickBot="1" x14ac:dyDescent="0.25">
      <c r="A297" s="64" t="s">
        <v>8</v>
      </c>
      <c r="B297" s="15"/>
      <c r="C297" s="12"/>
      <c r="D297" s="12"/>
      <c r="E297" s="12"/>
      <c r="F297" s="135" t="s">
        <v>130</v>
      </c>
      <c r="G297" s="6"/>
      <c r="H297" s="6"/>
      <c r="I297" s="6"/>
      <c r="J297" s="6"/>
      <c r="K297" s="6"/>
      <c r="L297" s="16"/>
    </row>
    <row r="298" spans="1:12" ht="12" thickBot="1" x14ac:dyDescent="0.25">
      <c r="A298" s="64" t="s">
        <v>6</v>
      </c>
      <c r="B298" s="70">
        <f>1+MAX($B$13:B297)</f>
        <v>71</v>
      </c>
      <c r="C298" s="121" t="s">
        <v>341</v>
      </c>
      <c r="D298" s="121" t="s">
        <v>135</v>
      </c>
      <c r="E298" s="112" t="s">
        <v>316</v>
      </c>
      <c r="F298" s="119" t="s">
        <v>342</v>
      </c>
      <c r="G298" s="115" t="s">
        <v>231</v>
      </c>
      <c r="H298" s="116">
        <v>1</v>
      </c>
      <c r="I298" s="122" t="s">
        <v>135</v>
      </c>
      <c r="J298" s="122" t="s">
        <v>135</v>
      </c>
      <c r="K298" s="118"/>
      <c r="L298" s="123">
        <f>ROUND((ROUND(H298,3))*(ROUND(K298,2)),2)</f>
        <v>0</v>
      </c>
    </row>
    <row r="299" spans="1:12" x14ac:dyDescent="0.2">
      <c r="A299" s="64" t="s">
        <v>5</v>
      </c>
      <c r="B299" s="13"/>
      <c r="C299" s="1"/>
      <c r="D299" s="1"/>
      <c r="E299" s="1"/>
      <c r="F299" s="126"/>
      <c r="G299" s="5"/>
      <c r="H299" s="5"/>
      <c r="I299" s="5"/>
      <c r="J299" s="5"/>
      <c r="K299" s="5"/>
      <c r="L299" s="14"/>
    </row>
    <row r="300" spans="1:12" x14ac:dyDescent="0.2">
      <c r="A300" s="64" t="s">
        <v>7</v>
      </c>
      <c r="B300" s="13"/>
      <c r="C300" s="1"/>
      <c r="D300" s="1"/>
      <c r="E300" s="1"/>
      <c r="F300" s="130" t="s">
        <v>136</v>
      </c>
      <c r="G300" s="5"/>
      <c r="H300" s="5"/>
      <c r="I300" s="5"/>
      <c r="J300" s="5"/>
      <c r="K300" s="5"/>
      <c r="L300" s="14"/>
    </row>
    <row r="301" spans="1:12" ht="12" thickBot="1" x14ac:dyDescent="0.25">
      <c r="A301" s="64" t="s">
        <v>8</v>
      </c>
      <c r="B301" s="15"/>
      <c r="C301" s="12"/>
      <c r="D301" s="12"/>
      <c r="E301" s="12"/>
      <c r="F301" s="98" t="s">
        <v>130</v>
      </c>
      <c r="G301" s="6"/>
      <c r="H301" s="6"/>
      <c r="I301" s="6"/>
      <c r="J301" s="6"/>
      <c r="K301" s="6"/>
      <c r="L301" s="16"/>
    </row>
    <row r="302" spans="1:12" ht="13.5" customHeight="1" thickBot="1" x14ac:dyDescent="0.25">
      <c r="A302" s="64" t="s">
        <v>6</v>
      </c>
      <c r="B302" s="70">
        <f>1+MAX($B$13:B301)</f>
        <v>72</v>
      </c>
      <c r="C302" s="53" t="s">
        <v>355</v>
      </c>
      <c r="D302" s="71" t="s">
        <v>135</v>
      </c>
      <c r="E302" s="53" t="s">
        <v>316</v>
      </c>
      <c r="F302" s="136" t="s">
        <v>356</v>
      </c>
      <c r="G302" s="53" t="s">
        <v>231</v>
      </c>
      <c r="H302" s="54">
        <v>1</v>
      </c>
      <c r="I302" s="75" t="s">
        <v>135</v>
      </c>
      <c r="J302" s="54" t="s">
        <v>135</v>
      </c>
      <c r="K302" s="118"/>
      <c r="L302" s="69">
        <f>ROUND((ROUND(H302,3))*(ROUND(K302,2)),2)</f>
        <v>0</v>
      </c>
    </row>
    <row r="303" spans="1:12" ht="12.75" customHeight="1" x14ac:dyDescent="0.2">
      <c r="A303" s="64" t="s">
        <v>5</v>
      </c>
      <c r="B303" s="13"/>
      <c r="C303" s="1"/>
      <c r="D303" s="1"/>
      <c r="E303" s="1"/>
      <c r="F303" s="137"/>
      <c r="G303" s="5"/>
      <c r="H303" s="5"/>
      <c r="I303" s="5"/>
      <c r="J303" s="5"/>
      <c r="K303" s="5"/>
      <c r="L303" s="14"/>
    </row>
    <row r="304" spans="1:12" ht="12.75" customHeight="1" x14ac:dyDescent="0.2">
      <c r="A304" s="64" t="s">
        <v>7</v>
      </c>
      <c r="B304" s="13"/>
      <c r="C304" s="1"/>
      <c r="D304" s="1"/>
      <c r="E304" s="1"/>
      <c r="F304" s="130" t="s">
        <v>136</v>
      </c>
      <c r="G304" s="5"/>
      <c r="H304" s="5"/>
      <c r="I304" s="5"/>
      <c r="J304" s="5"/>
      <c r="K304" s="5"/>
      <c r="L304" s="14"/>
    </row>
    <row r="305" spans="1:12" ht="12.75" customHeight="1" thickBot="1" x14ac:dyDescent="0.25">
      <c r="A305" s="64" t="s">
        <v>8</v>
      </c>
      <c r="B305" s="15"/>
      <c r="C305" s="12"/>
      <c r="D305" s="12"/>
      <c r="E305" s="12"/>
      <c r="F305" s="135" t="s">
        <v>130</v>
      </c>
      <c r="G305" s="6"/>
      <c r="H305" s="6"/>
      <c r="I305" s="6"/>
      <c r="J305" s="6"/>
      <c r="K305" s="6"/>
      <c r="L305" s="16"/>
    </row>
    <row r="306" spans="1:12" ht="12" thickBot="1" x14ac:dyDescent="0.25">
      <c r="A306" s="64" t="s">
        <v>6</v>
      </c>
      <c r="B306" s="70">
        <f>1+MAX($B$13:B305)</f>
        <v>73</v>
      </c>
      <c r="C306" s="121" t="s">
        <v>251</v>
      </c>
      <c r="D306" s="121" t="s">
        <v>135</v>
      </c>
      <c r="E306" s="112" t="s">
        <v>316</v>
      </c>
      <c r="F306" s="119" t="s">
        <v>334</v>
      </c>
      <c r="G306" s="115" t="s">
        <v>231</v>
      </c>
      <c r="H306" s="116">
        <v>1</v>
      </c>
      <c r="I306" s="122" t="s">
        <v>135</v>
      </c>
      <c r="J306" s="122" t="s">
        <v>135</v>
      </c>
      <c r="K306" s="118"/>
      <c r="L306" s="123">
        <f>ROUND((ROUND(H306,3))*(ROUND(K306,2)),2)</f>
        <v>0</v>
      </c>
    </row>
    <row r="307" spans="1:12" x14ac:dyDescent="0.2">
      <c r="A307" s="64" t="s">
        <v>5</v>
      </c>
      <c r="B307" s="13"/>
      <c r="C307" s="1"/>
      <c r="D307" s="1"/>
      <c r="E307" s="1"/>
      <c r="F307" s="126"/>
      <c r="G307" s="5"/>
      <c r="H307" s="5"/>
      <c r="I307" s="5"/>
      <c r="J307" s="5"/>
      <c r="K307" s="5"/>
      <c r="L307" s="14"/>
    </row>
    <row r="308" spans="1:12" x14ac:dyDescent="0.2">
      <c r="A308" s="64" t="s">
        <v>7</v>
      </c>
      <c r="B308" s="13"/>
      <c r="C308" s="1"/>
      <c r="D308" s="1"/>
      <c r="E308" s="1"/>
      <c r="F308" s="130" t="s">
        <v>136</v>
      </c>
      <c r="G308" s="5"/>
      <c r="H308" s="5"/>
      <c r="I308" s="5"/>
      <c r="J308" s="5"/>
      <c r="K308" s="5"/>
      <c r="L308" s="14"/>
    </row>
    <row r="309" spans="1:12" ht="12" thickBot="1" x14ac:dyDescent="0.25">
      <c r="A309" s="64" t="s">
        <v>8</v>
      </c>
      <c r="B309" s="15"/>
      <c r="C309" s="12"/>
      <c r="D309" s="12"/>
      <c r="E309" s="12"/>
      <c r="F309" s="98" t="s">
        <v>130</v>
      </c>
      <c r="G309" s="6"/>
      <c r="H309" s="6"/>
      <c r="I309" s="6"/>
      <c r="J309" s="6"/>
      <c r="K309" s="6"/>
      <c r="L309" s="16"/>
    </row>
    <row r="310" spans="1:12" ht="12" thickBot="1" x14ac:dyDescent="0.25">
      <c r="A310" s="64" t="s">
        <v>6</v>
      </c>
      <c r="B310" s="120">
        <f>1+MAX($B$13:B309)</f>
        <v>74</v>
      </c>
      <c r="C310" s="121" t="s">
        <v>245</v>
      </c>
      <c r="D310" s="121"/>
      <c r="E310" s="112" t="s">
        <v>316</v>
      </c>
      <c r="F310" s="119" t="s">
        <v>246</v>
      </c>
      <c r="G310" s="115" t="s">
        <v>231</v>
      </c>
      <c r="H310" s="116">
        <v>2</v>
      </c>
      <c r="I310" s="122"/>
      <c r="J310" s="122"/>
      <c r="K310" s="118"/>
      <c r="L310" s="123">
        <f>ROUND((ROUND(H310,3))*(ROUND(K310,2)),2)</f>
        <v>0</v>
      </c>
    </row>
    <row r="311" spans="1:12" x14ac:dyDescent="0.2">
      <c r="A311" s="64" t="s">
        <v>5</v>
      </c>
      <c r="B311" s="13"/>
      <c r="C311" s="1"/>
      <c r="D311" s="1"/>
      <c r="E311" s="1"/>
      <c r="F311" s="126"/>
      <c r="G311" s="5"/>
      <c r="H311" s="5"/>
      <c r="I311" s="5"/>
      <c r="J311" s="5"/>
      <c r="K311" s="5"/>
      <c r="L311" s="14"/>
    </row>
    <row r="312" spans="1:12" x14ac:dyDescent="0.2">
      <c r="A312" s="64" t="s">
        <v>7</v>
      </c>
      <c r="B312" s="13"/>
      <c r="C312" s="1"/>
      <c r="D312" s="1"/>
      <c r="E312" s="1"/>
      <c r="F312" s="130" t="s">
        <v>136</v>
      </c>
      <c r="G312" s="5"/>
      <c r="H312" s="5"/>
      <c r="I312" s="5"/>
      <c r="J312" s="5"/>
      <c r="K312" s="5"/>
      <c r="L312" s="14"/>
    </row>
    <row r="313" spans="1:12" ht="12" thickBot="1" x14ac:dyDescent="0.25">
      <c r="A313" s="64" t="s">
        <v>8</v>
      </c>
      <c r="B313" s="15"/>
      <c r="C313" s="12"/>
      <c r="D313" s="12"/>
      <c r="E313" s="12"/>
      <c r="F313" s="98" t="s">
        <v>130</v>
      </c>
      <c r="G313" s="6"/>
      <c r="H313" s="6"/>
      <c r="I313" s="6"/>
      <c r="J313" s="6"/>
      <c r="K313" s="6"/>
      <c r="L313" s="16"/>
    </row>
    <row r="314" spans="1:12" ht="12" thickBot="1" x14ac:dyDescent="0.25">
      <c r="A314" s="64" t="s">
        <v>6</v>
      </c>
      <c r="B314" s="120">
        <f>1+MAX($B$13:B313)</f>
        <v>75</v>
      </c>
      <c r="C314" s="121" t="s">
        <v>247</v>
      </c>
      <c r="D314" s="121"/>
      <c r="E314" s="112" t="s">
        <v>316</v>
      </c>
      <c r="F314" s="119" t="s">
        <v>248</v>
      </c>
      <c r="G314" s="115" t="s">
        <v>231</v>
      </c>
      <c r="H314" s="116">
        <v>2</v>
      </c>
      <c r="I314" s="122"/>
      <c r="J314" s="122"/>
      <c r="K314" s="118"/>
      <c r="L314" s="123">
        <f>ROUND((ROUND(H314,3))*(ROUND(K314,2)),2)</f>
        <v>0</v>
      </c>
    </row>
    <row r="315" spans="1:12" x14ac:dyDescent="0.2">
      <c r="A315" s="64" t="s">
        <v>5</v>
      </c>
      <c r="B315" s="13"/>
      <c r="C315" s="1"/>
      <c r="D315" s="1"/>
      <c r="E315" s="1"/>
      <c r="F315" s="126"/>
      <c r="G315" s="5"/>
      <c r="H315" s="5"/>
      <c r="I315" s="5"/>
      <c r="J315" s="5"/>
      <c r="K315" s="5"/>
      <c r="L315" s="14"/>
    </row>
    <row r="316" spans="1:12" x14ac:dyDescent="0.2">
      <c r="A316" s="64" t="s">
        <v>7</v>
      </c>
      <c r="B316" s="13"/>
      <c r="C316" s="1"/>
      <c r="D316" s="1"/>
      <c r="E316" s="1"/>
      <c r="F316" s="130" t="s">
        <v>136</v>
      </c>
      <c r="G316" s="5"/>
      <c r="H316" s="5"/>
      <c r="I316" s="5"/>
      <c r="J316" s="5"/>
      <c r="K316" s="5"/>
      <c r="L316" s="14"/>
    </row>
    <row r="317" spans="1:12" ht="12" thickBot="1" x14ac:dyDescent="0.25">
      <c r="A317" s="64" t="s">
        <v>8</v>
      </c>
      <c r="B317" s="15"/>
      <c r="C317" s="12"/>
      <c r="D317" s="12"/>
      <c r="E317" s="12"/>
      <c r="F317" s="98" t="s">
        <v>130</v>
      </c>
      <c r="G317" s="6"/>
      <c r="H317" s="6"/>
      <c r="I317" s="6"/>
      <c r="J317" s="6"/>
      <c r="K317" s="6"/>
      <c r="L317" s="16"/>
    </row>
    <row r="318" spans="1:12" ht="12" thickBot="1" x14ac:dyDescent="0.25">
      <c r="A318" s="64" t="s">
        <v>6</v>
      </c>
      <c r="B318" s="120">
        <f>1+MAX($B$13:B317)</f>
        <v>76</v>
      </c>
      <c r="C318" s="121" t="s">
        <v>249</v>
      </c>
      <c r="D318" s="121"/>
      <c r="E318" s="112" t="s">
        <v>316</v>
      </c>
      <c r="F318" s="119" t="s">
        <v>250</v>
      </c>
      <c r="G318" s="115" t="s">
        <v>231</v>
      </c>
      <c r="H318" s="116">
        <v>2</v>
      </c>
      <c r="I318" s="122"/>
      <c r="J318" s="122"/>
      <c r="K318" s="118"/>
      <c r="L318" s="123">
        <f>ROUND((ROUND(H318,3))*(ROUND(K318,2)),2)</f>
        <v>0</v>
      </c>
    </row>
    <row r="319" spans="1:12" x14ac:dyDescent="0.2">
      <c r="A319" s="64" t="s">
        <v>5</v>
      </c>
      <c r="B319" s="13"/>
      <c r="C319" s="1"/>
      <c r="D319" s="1"/>
      <c r="E319" s="1"/>
      <c r="F319" s="126"/>
      <c r="G319" s="5"/>
      <c r="H319" s="5"/>
      <c r="I319" s="5"/>
      <c r="J319" s="5"/>
      <c r="K319" s="5"/>
      <c r="L319" s="14"/>
    </row>
    <row r="320" spans="1:12" x14ac:dyDescent="0.2">
      <c r="A320" s="64" t="s">
        <v>7</v>
      </c>
      <c r="B320" s="13"/>
      <c r="C320" s="1"/>
      <c r="D320" s="1"/>
      <c r="E320" s="1"/>
      <c r="F320" s="130" t="s">
        <v>136</v>
      </c>
      <c r="G320" s="5"/>
      <c r="H320" s="5"/>
      <c r="I320" s="5"/>
      <c r="J320" s="5"/>
      <c r="K320" s="5"/>
      <c r="L320" s="14"/>
    </row>
    <row r="321" spans="1:12" ht="12" thickBot="1" x14ac:dyDescent="0.25">
      <c r="A321" s="64" t="s">
        <v>8</v>
      </c>
      <c r="B321" s="15"/>
      <c r="C321" s="12"/>
      <c r="D321" s="12"/>
      <c r="E321" s="12"/>
      <c r="F321" s="98" t="s">
        <v>130</v>
      </c>
      <c r="G321" s="6"/>
      <c r="H321" s="6"/>
      <c r="I321" s="6"/>
      <c r="J321" s="6"/>
      <c r="K321" s="6"/>
      <c r="L321" s="16"/>
    </row>
    <row r="322" spans="1:12" ht="12" thickBot="1" x14ac:dyDescent="0.25">
      <c r="A322" s="64" t="s">
        <v>6</v>
      </c>
      <c r="B322" s="120">
        <f>1+MAX($B$13:B321)</f>
        <v>77</v>
      </c>
      <c r="C322" s="121" t="s">
        <v>251</v>
      </c>
      <c r="D322" s="121"/>
      <c r="E322" s="112" t="s">
        <v>316</v>
      </c>
      <c r="F322" s="119" t="s">
        <v>252</v>
      </c>
      <c r="G322" s="115" t="s">
        <v>231</v>
      </c>
      <c r="H322" s="116">
        <v>5</v>
      </c>
      <c r="I322" s="122"/>
      <c r="J322" s="122"/>
      <c r="K322" s="118"/>
      <c r="L322" s="123">
        <f>ROUND((ROUND(H322,3))*(ROUND(K322,2)),2)</f>
        <v>0</v>
      </c>
    </row>
    <row r="323" spans="1:12" x14ac:dyDescent="0.2">
      <c r="A323" s="64" t="s">
        <v>5</v>
      </c>
      <c r="B323" s="13"/>
      <c r="C323" s="1"/>
      <c r="D323" s="1"/>
      <c r="E323" s="1"/>
      <c r="F323" s="126"/>
      <c r="G323" s="5"/>
      <c r="H323" s="5"/>
      <c r="I323" s="5"/>
      <c r="J323" s="5"/>
      <c r="K323" s="5"/>
      <c r="L323" s="14"/>
    </row>
    <row r="324" spans="1:12" x14ac:dyDescent="0.2">
      <c r="A324" s="64" t="s">
        <v>7</v>
      </c>
      <c r="B324" s="13"/>
      <c r="C324" s="1"/>
      <c r="D324" s="1"/>
      <c r="E324" s="1"/>
      <c r="F324" s="130" t="s">
        <v>136</v>
      </c>
      <c r="G324" s="5"/>
      <c r="H324" s="5"/>
      <c r="I324" s="5"/>
      <c r="J324" s="5"/>
      <c r="K324" s="5"/>
      <c r="L324" s="14"/>
    </row>
    <row r="325" spans="1:12" ht="12" thickBot="1" x14ac:dyDescent="0.25">
      <c r="A325" s="64" t="s">
        <v>8</v>
      </c>
      <c r="B325" s="15"/>
      <c r="C325" s="12"/>
      <c r="D325" s="12"/>
      <c r="E325" s="12"/>
      <c r="F325" s="98" t="s">
        <v>130</v>
      </c>
      <c r="G325" s="6"/>
      <c r="H325" s="6"/>
      <c r="I325" s="6"/>
      <c r="J325" s="6"/>
      <c r="K325" s="6"/>
      <c r="L325" s="16"/>
    </row>
    <row r="326" spans="1:12" ht="12" thickBot="1" x14ac:dyDescent="0.25">
      <c r="A326" s="64" t="s">
        <v>6</v>
      </c>
      <c r="B326" s="120">
        <f>1+MAX($B$13:B325)</f>
        <v>78</v>
      </c>
      <c r="C326" s="121" t="s">
        <v>241</v>
      </c>
      <c r="D326" s="121" t="s">
        <v>135</v>
      </c>
      <c r="E326" s="112" t="s">
        <v>316</v>
      </c>
      <c r="F326" s="119" t="s">
        <v>242</v>
      </c>
      <c r="G326" s="115" t="s">
        <v>231</v>
      </c>
      <c r="H326" s="116">
        <v>10</v>
      </c>
      <c r="I326" s="122" t="s">
        <v>135</v>
      </c>
      <c r="J326" s="122" t="s">
        <v>135</v>
      </c>
      <c r="K326" s="118"/>
      <c r="L326" s="123">
        <f>ROUND((ROUND(H326,3))*(ROUND(K326,2)),2)</f>
        <v>0</v>
      </c>
    </row>
    <row r="327" spans="1:12" x14ac:dyDescent="0.2">
      <c r="A327" s="64" t="s">
        <v>5</v>
      </c>
      <c r="B327" s="13"/>
      <c r="C327" s="1"/>
      <c r="D327" s="1"/>
      <c r="E327" s="1"/>
      <c r="F327" s="126"/>
      <c r="G327" s="5"/>
      <c r="H327" s="5"/>
      <c r="I327" s="5"/>
      <c r="J327" s="5"/>
      <c r="K327" s="5"/>
      <c r="L327" s="14"/>
    </row>
    <row r="328" spans="1:12" x14ac:dyDescent="0.2">
      <c r="A328" s="64" t="s">
        <v>7</v>
      </c>
      <c r="B328" s="13"/>
      <c r="C328" s="1"/>
      <c r="D328" s="1"/>
      <c r="E328" s="1"/>
      <c r="F328" s="130" t="s">
        <v>136</v>
      </c>
      <c r="G328" s="5"/>
      <c r="H328" s="5"/>
      <c r="I328" s="5"/>
      <c r="J328" s="5"/>
      <c r="K328" s="5"/>
      <c r="L328" s="14"/>
    </row>
    <row r="329" spans="1:12" ht="12" thickBot="1" x14ac:dyDescent="0.25">
      <c r="A329" s="64" t="s">
        <v>8</v>
      </c>
      <c r="B329" s="15"/>
      <c r="C329" s="12"/>
      <c r="D329" s="12"/>
      <c r="E329" s="12"/>
      <c r="F329" s="98" t="s">
        <v>130</v>
      </c>
      <c r="G329" s="6"/>
      <c r="H329" s="6"/>
      <c r="I329" s="6"/>
      <c r="J329" s="6"/>
      <c r="K329" s="6"/>
      <c r="L329" s="16"/>
    </row>
    <row r="330" spans="1:12" ht="12" thickBot="1" x14ac:dyDescent="0.25">
      <c r="A330" s="64" t="s">
        <v>6</v>
      </c>
      <c r="B330" s="120">
        <f>1+MAX($B$13:B329)</f>
        <v>79</v>
      </c>
      <c r="C330" s="121" t="s">
        <v>253</v>
      </c>
      <c r="D330" s="121"/>
      <c r="E330" s="112" t="s">
        <v>316</v>
      </c>
      <c r="F330" s="119" t="s">
        <v>246</v>
      </c>
      <c r="G330" s="115" t="s">
        <v>231</v>
      </c>
      <c r="H330" s="116">
        <v>2</v>
      </c>
      <c r="I330" s="122"/>
      <c r="J330" s="122"/>
      <c r="K330" s="118"/>
      <c r="L330" s="123">
        <f>ROUND((ROUND(H330,3))*(ROUND(K330,2)),2)</f>
        <v>0</v>
      </c>
    </row>
    <row r="331" spans="1:12" x14ac:dyDescent="0.2">
      <c r="A331" s="64" t="s">
        <v>5</v>
      </c>
      <c r="B331" s="13"/>
      <c r="C331" s="1"/>
      <c r="D331" s="1"/>
      <c r="E331" s="1"/>
      <c r="F331" s="126"/>
      <c r="G331" s="5"/>
      <c r="H331" s="5"/>
      <c r="I331" s="5"/>
      <c r="J331" s="5"/>
      <c r="K331" s="5"/>
      <c r="L331" s="14"/>
    </row>
    <row r="332" spans="1:12" x14ac:dyDescent="0.2">
      <c r="A332" s="64" t="s">
        <v>7</v>
      </c>
      <c r="B332" s="13"/>
      <c r="C332" s="1"/>
      <c r="D332" s="1"/>
      <c r="E332" s="1"/>
      <c r="F332" s="130" t="s">
        <v>136</v>
      </c>
      <c r="G332" s="5"/>
      <c r="H332" s="5"/>
      <c r="I332" s="5"/>
      <c r="J332" s="5"/>
      <c r="K332" s="5"/>
      <c r="L332" s="14"/>
    </row>
    <row r="333" spans="1:12" ht="12" thickBot="1" x14ac:dyDescent="0.25">
      <c r="A333" s="64" t="s">
        <v>8</v>
      </c>
      <c r="B333" s="15"/>
      <c r="C333" s="12"/>
      <c r="D333" s="12"/>
      <c r="E333" s="12"/>
      <c r="F333" s="98" t="s">
        <v>130</v>
      </c>
      <c r="G333" s="6"/>
      <c r="H333" s="6"/>
      <c r="I333" s="6"/>
      <c r="J333" s="6"/>
      <c r="K333" s="6"/>
      <c r="L333" s="16"/>
    </row>
    <row r="334" spans="1:12" ht="12" thickBot="1" x14ac:dyDescent="0.25">
      <c r="A334" s="64" t="s">
        <v>6</v>
      </c>
      <c r="B334" s="120">
        <f>1+MAX($B$13:B333)</f>
        <v>80</v>
      </c>
      <c r="C334" s="121" t="s">
        <v>343</v>
      </c>
      <c r="D334" s="121" t="s">
        <v>135</v>
      </c>
      <c r="E334" s="112" t="s">
        <v>316</v>
      </c>
      <c r="F334" s="119" t="s">
        <v>254</v>
      </c>
      <c r="G334" s="115" t="s">
        <v>255</v>
      </c>
      <c r="H334" s="116">
        <v>24</v>
      </c>
      <c r="I334" s="122" t="s">
        <v>135</v>
      </c>
      <c r="J334" s="122" t="s">
        <v>135</v>
      </c>
      <c r="K334" s="118"/>
      <c r="L334" s="123">
        <f>ROUND((ROUND(H334,3))*(ROUND(K334,2)),2)</f>
        <v>0</v>
      </c>
    </row>
    <row r="335" spans="1:12" x14ac:dyDescent="0.2">
      <c r="A335" s="64" t="s">
        <v>5</v>
      </c>
      <c r="B335" s="13"/>
      <c r="C335" s="1"/>
      <c r="D335" s="1"/>
      <c r="E335" s="1"/>
      <c r="F335" s="126"/>
      <c r="G335" s="5"/>
      <c r="H335" s="5"/>
      <c r="I335" s="5"/>
      <c r="J335" s="5"/>
      <c r="K335" s="5"/>
      <c r="L335" s="14"/>
    </row>
    <row r="336" spans="1:12" x14ac:dyDescent="0.2">
      <c r="A336" s="64" t="s">
        <v>7</v>
      </c>
      <c r="B336" s="13"/>
      <c r="C336" s="1"/>
      <c r="D336" s="1"/>
      <c r="E336" s="1"/>
      <c r="F336" s="130" t="s">
        <v>136</v>
      </c>
      <c r="G336" s="5"/>
      <c r="H336" s="5"/>
      <c r="I336" s="5"/>
      <c r="J336" s="5"/>
      <c r="K336" s="5"/>
      <c r="L336" s="14"/>
    </row>
    <row r="337" spans="1:12" ht="12" thickBot="1" x14ac:dyDescent="0.25">
      <c r="A337" s="64" t="s">
        <v>8</v>
      </c>
      <c r="B337" s="15"/>
      <c r="C337" s="12"/>
      <c r="D337" s="12"/>
      <c r="E337" s="12"/>
      <c r="F337" s="98" t="s">
        <v>130</v>
      </c>
      <c r="G337" s="6"/>
      <c r="H337" s="6"/>
      <c r="I337" s="6"/>
      <c r="J337" s="6"/>
      <c r="K337" s="6"/>
      <c r="L337" s="16"/>
    </row>
    <row r="338" spans="1:12" ht="12" thickBot="1" x14ac:dyDescent="0.25">
      <c r="A338" s="64" t="s">
        <v>6</v>
      </c>
      <c r="B338" s="120">
        <f>1+MAX($B$13:B337)</f>
        <v>81</v>
      </c>
      <c r="C338" s="121" t="s">
        <v>178</v>
      </c>
      <c r="D338" s="121"/>
      <c r="E338" s="112" t="s">
        <v>316</v>
      </c>
      <c r="F338" s="119" t="s">
        <v>179</v>
      </c>
      <c r="G338" s="115" t="s">
        <v>231</v>
      </c>
      <c r="H338" s="116">
        <v>8</v>
      </c>
      <c r="I338" s="122"/>
      <c r="J338" s="122"/>
      <c r="K338" s="118"/>
      <c r="L338" s="123">
        <f>ROUND((ROUND(H338,3))*(ROUND(K338,2)),2)</f>
        <v>0</v>
      </c>
    </row>
    <row r="339" spans="1:12" x14ac:dyDescent="0.2">
      <c r="A339" s="64" t="s">
        <v>5</v>
      </c>
      <c r="B339" s="13"/>
      <c r="C339" s="1"/>
      <c r="D339" s="1"/>
      <c r="E339" s="1"/>
      <c r="F339" s="126"/>
      <c r="G339" s="5"/>
      <c r="H339" s="5"/>
      <c r="I339" s="5"/>
      <c r="J339" s="5"/>
      <c r="K339" s="5"/>
      <c r="L339" s="14"/>
    </row>
    <row r="340" spans="1:12" x14ac:dyDescent="0.2">
      <c r="A340" s="64" t="s">
        <v>7</v>
      </c>
      <c r="B340" s="13"/>
      <c r="C340" s="1"/>
      <c r="D340" s="1"/>
      <c r="E340" s="1"/>
      <c r="F340" s="130" t="s">
        <v>136</v>
      </c>
      <c r="G340" s="5"/>
      <c r="H340" s="5"/>
      <c r="I340" s="5"/>
      <c r="J340" s="5"/>
      <c r="K340" s="5"/>
      <c r="L340" s="14"/>
    </row>
    <row r="341" spans="1:12" ht="12" thickBot="1" x14ac:dyDescent="0.25">
      <c r="A341" s="64" t="s">
        <v>8</v>
      </c>
      <c r="B341" s="15"/>
      <c r="C341" s="12"/>
      <c r="D341" s="12"/>
      <c r="E341" s="12"/>
      <c r="F341" s="98" t="s">
        <v>130</v>
      </c>
      <c r="G341" s="6"/>
      <c r="H341" s="6"/>
      <c r="I341" s="6"/>
      <c r="J341" s="6"/>
      <c r="K341" s="6"/>
      <c r="L341" s="16"/>
    </row>
    <row r="342" spans="1:12" ht="12" thickBot="1" x14ac:dyDescent="0.25">
      <c r="A342" s="64" t="s">
        <v>6</v>
      </c>
      <c r="B342" s="120">
        <f>1+MAX($B$13:B341)</f>
        <v>82</v>
      </c>
      <c r="C342" s="121" t="s">
        <v>304</v>
      </c>
      <c r="D342" s="121"/>
      <c r="E342" s="112" t="s">
        <v>344</v>
      </c>
      <c r="F342" s="119" t="s">
        <v>256</v>
      </c>
      <c r="G342" s="115" t="s">
        <v>231</v>
      </c>
      <c r="H342" s="116">
        <v>1</v>
      </c>
      <c r="I342" s="122"/>
      <c r="J342" s="122"/>
      <c r="K342" s="118"/>
      <c r="L342" s="123">
        <f>ROUND((ROUND(H342,3))*(ROUND(K342,2)),2)</f>
        <v>0</v>
      </c>
    </row>
    <row r="343" spans="1:12" x14ac:dyDescent="0.2">
      <c r="A343" s="64" t="s">
        <v>5</v>
      </c>
      <c r="B343" s="13"/>
      <c r="C343" s="1"/>
      <c r="D343" s="1"/>
      <c r="E343" s="1"/>
      <c r="F343" s="126"/>
      <c r="G343" s="5"/>
      <c r="H343" s="5"/>
      <c r="I343" s="5"/>
      <c r="J343" s="5"/>
      <c r="K343" s="5"/>
      <c r="L343" s="14"/>
    </row>
    <row r="344" spans="1:12" x14ac:dyDescent="0.2">
      <c r="A344" s="64" t="s">
        <v>7</v>
      </c>
      <c r="B344" s="13"/>
      <c r="C344" s="1"/>
      <c r="D344" s="1"/>
      <c r="E344" s="1"/>
      <c r="F344" s="130" t="s">
        <v>136</v>
      </c>
      <c r="G344" s="5"/>
      <c r="H344" s="5"/>
      <c r="I344" s="5"/>
      <c r="J344" s="5"/>
      <c r="K344" s="5"/>
      <c r="L344" s="14"/>
    </row>
    <row r="345" spans="1:12" ht="79.5" thickBot="1" x14ac:dyDescent="0.25">
      <c r="A345" s="64" t="s">
        <v>8</v>
      </c>
      <c r="B345" s="15"/>
      <c r="C345" s="12"/>
      <c r="D345" s="12"/>
      <c r="E345" s="12"/>
      <c r="F345" s="98" t="s">
        <v>257</v>
      </c>
      <c r="G345" s="6"/>
      <c r="H345" s="6"/>
      <c r="I345" s="6"/>
      <c r="J345" s="6"/>
      <c r="K345" s="6"/>
      <c r="L345" s="16"/>
    </row>
    <row r="346" spans="1:12" ht="12" thickBot="1" x14ac:dyDescent="0.25">
      <c r="A346" s="64" t="s">
        <v>6</v>
      </c>
      <c r="B346" s="120">
        <f>1+MAX($B$13:B345)</f>
        <v>83</v>
      </c>
      <c r="C346" s="121" t="s">
        <v>258</v>
      </c>
      <c r="D346" s="121"/>
      <c r="E346" s="112" t="s">
        <v>316</v>
      </c>
      <c r="F346" s="119" t="s">
        <v>259</v>
      </c>
      <c r="G346" s="115" t="s">
        <v>255</v>
      </c>
      <c r="H346" s="116">
        <v>48</v>
      </c>
      <c r="I346" s="122"/>
      <c r="J346" s="122"/>
      <c r="K346" s="118"/>
      <c r="L346" s="123">
        <f>ROUND((ROUND(H346,3))*(ROUND(K346,2)),2)</f>
        <v>0</v>
      </c>
    </row>
    <row r="347" spans="1:12" x14ac:dyDescent="0.2">
      <c r="A347" s="64" t="s">
        <v>5</v>
      </c>
      <c r="B347" s="13"/>
      <c r="C347" s="1"/>
      <c r="D347" s="1"/>
      <c r="E347" s="1"/>
      <c r="F347" s="126"/>
      <c r="G347" s="5"/>
      <c r="H347" s="5"/>
      <c r="I347" s="5"/>
      <c r="J347" s="5"/>
      <c r="K347" s="5"/>
      <c r="L347" s="14"/>
    </row>
    <row r="348" spans="1:12" x14ac:dyDescent="0.2">
      <c r="A348" s="64" t="s">
        <v>7</v>
      </c>
      <c r="B348" s="13"/>
      <c r="C348" s="1"/>
      <c r="D348" s="1"/>
      <c r="E348" s="1"/>
      <c r="F348" s="130" t="s">
        <v>136</v>
      </c>
      <c r="G348" s="5"/>
      <c r="H348" s="5"/>
      <c r="I348" s="5"/>
      <c r="J348" s="5"/>
      <c r="K348" s="5"/>
      <c r="L348" s="14"/>
    </row>
    <row r="349" spans="1:12" ht="12" thickBot="1" x14ac:dyDescent="0.25">
      <c r="A349" s="64" t="s">
        <v>8</v>
      </c>
      <c r="B349" s="15"/>
      <c r="C349" s="12"/>
      <c r="D349" s="12"/>
      <c r="E349" s="12"/>
      <c r="F349" s="98" t="s">
        <v>130</v>
      </c>
      <c r="G349" s="6"/>
      <c r="H349" s="6"/>
      <c r="I349" s="6"/>
      <c r="J349" s="6"/>
      <c r="K349" s="6"/>
      <c r="L349" s="16"/>
    </row>
    <row r="350" spans="1:12" ht="12" thickBot="1" x14ac:dyDescent="0.25">
      <c r="A350" s="64" t="s">
        <v>6</v>
      </c>
      <c r="B350" s="120">
        <f>1+MAX($B$13:B349)</f>
        <v>84</v>
      </c>
      <c r="C350" s="121" t="s">
        <v>260</v>
      </c>
      <c r="D350" s="121"/>
      <c r="E350" s="112" t="s">
        <v>316</v>
      </c>
      <c r="F350" s="119" t="s">
        <v>261</v>
      </c>
      <c r="G350" s="115" t="s">
        <v>255</v>
      </c>
      <c r="H350" s="116">
        <v>8</v>
      </c>
      <c r="I350" s="122"/>
      <c r="J350" s="122"/>
      <c r="K350" s="118"/>
      <c r="L350" s="123">
        <f>ROUND((ROUND(H350,3))*(ROUND(K350,2)),2)</f>
        <v>0</v>
      </c>
    </row>
    <row r="351" spans="1:12" x14ac:dyDescent="0.2">
      <c r="A351" s="64" t="s">
        <v>5</v>
      </c>
      <c r="B351" s="13"/>
      <c r="C351" s="1"/>
      <c r="D351" s="1"/>
      <c r="E351" s="1"/>
      <c r="F351" s="126"/>
      <c r="G351" s="5"/>
      <c r="H351" s="5"/>
      <c r="I351" s="5"/>
      <c r="J351" s="5"/>
      <c r="K351" s="5"/>
      <c r="L351" s="14"/>
    </row>
    <row r="352" spans="1:12" x14ac:dyDescent="0.2">
      <c r="A352" s="64" t="s">
        <v>7</v>
      </c>
      <c r="B352" s="13"/>
      <c r="C352" s="1"/>
      <c r="D352" s="1"/>
      <c r="E352" s="1"/>
      <c r="F352" s="130" t="s">
        <v>136</v>
      </c>
      <c r="G352" s="5"/>
      <c r="H352" s="5"/>
      <c r="I352" s="5"/>
      <c r="J352" s="5"/>
      <c r="K352" s="5"/>
      <c r="L352" s="14"/>
    </row>
    <row r="353" spans="1:12" ht="12" thickBot="1" x14ac:dyDescent="0.25">
      <c r="A353" s="64" t="s">
        <v>8</v>
      </c>
      <c r="B353" s="15"/>
      <c r="C353" s="12"/>
      <c r="D353" s="12"/>
      <c r="E353" s="12"/>
      <c r="F353" s="98" t="s">
        <v>130</v>
      </c>
      <c r="G353" s="6"/>
      <c r="H353" s="6"/>
      <c r="I353" s="6"/>
      <c r="J353" s="6"/>
      <c r="K353" s="6"/>
      <c r="L353" s="16"/>
    </row>
    <row r="354" spans="1:12" ht="12" thickBot="1" x14ac:dyDescent="0.25">
      <c r="A354" s="64" t="s">
        <v>6</v>
      </c>
      <c r="B354" s="120">
        <f>1+MAX($B$13:B353)</f>
        <v>85</v>
      </c>
      <c r="C354" s="121" t="s">
        <v>262</v>
      </c>
      <c r="D354" s="121"/>
      <c r="E354" s="112" t="s">
        <v>316</v>
      </c>
      <c r="F354" s="119" t="s">
        <v>263</v>
      </c>
      <c r="G354" s="115" t="s">
        <v>255</v>
      </c>
      <c r="H354" s="116">
        <v>8</v>
      </c>
      <c r="I354" s="122"/>
      <c r="J354" s="122"/>
      <c r="K354" s="118"/>
      <c r="L354" s="123">
        <f>ROUND((ROUND(H354,3))*(ROUND(K354,2)),2)</f>
        <v>0</v>
      </c>
    </row>
    <row r="355" spans="1:12" x14ac:dyDescent="0.2">
      <c r="A355" s="64" t="s">
        <v>5</v>
      </c>
      <c r="B355" s="13"/>
      <c r="C355" s="1"/>
      <c r="D355" s="1"/>
      <c r="E355" s="1"/>
      <c r="F355" s="126"/>
      <c r="G355" s="5"/>
      <c r="H355" s="5"/>
      <c r="I355" s="5"/>
      <c r="J355" s="5"/>
      <c r="K355" s="5"/>
      <c r="L355" s="14"/>
    </row>
    <row r="356" spans="1:12" x14ac:dyDescent="0.2">
      <c r="A356" s="64" t="s">
        <v>7</v>
      </c>
      <c r="B356" s="13"/>
      <c r="C356" s="1"/>
      <c r="D356" s="1"/>
      <c r="E356" s="1"/>
      <c r="F356" s="130" t="s">
        <v>136</v>
      </c>
      <c r="G356" s="5"/>
      <c r="H356" s="5"/>
      <c r="I356" s="5"/>
      <c r="J356" s="5"/>
      <c r="K356" s="5"/>
      <c r="L356" s="14"/>
    </row>
    <row r="357" spans="1:12" ht="12" thickBot="1" x14ac:dyDescent="0.25">
      <c r="A357" s="64" t="s">
        <v>8</v>
      </c>
      <c r="B357" s="15"/>
      <c r="C357" s="12"/>
      <c r="D357" s="12"/>
      <c r="E357" s="12"/>
      <c r="F357" s="98" t="s">
        <v>130</v>
      </c>
      <c r="G357" s="6"/>
      <c r="H357" s="6"/>
      <c r="I357" s="6"/>
      <c r="J357" s="6"/>
      <c r="K357" s="6"/>
      <c r="L357" s="16"/>
    </row>
    <row r="358" spans="1:12" ht="12" thickBot="1" x14ac:dyDescent="0.25">
      <c r="A358" s="64" t="s">
        <v>6</v>
      </c>
      <c r="B358" s="120">
        <f>1+MAX($B$13:B357)</f>
        <v>86</v>
      </c>
      <c r="C358" s="121" t="s">
        <v>264</v>
      </c>
      <c r="D358" s="121"/>
      <c r="E358" s="112" t="s">
        <v>316</v>
      </c>
      <c r="F358" s="119" t="s">
        <v>265</v>
      </c>
      <c r="G358" s="115" t="s">
        <v>255</v>
      </c>
      <c r="H358" s="116">
        <v>24</v>
      </c>
      <c r="I358" s="122"/>
      <c r="J358" s="122"/>
      <c r="K358" s="118"/>
      <c r="L358" s="123">
        <f>ROUND((ROUND(H358,3))*(ROUND(K358,2)),2)</f>
        <v>0</v>
      </c>
    </row>
    <row r="359" spans="1:12" x14ac:dyDescent="0.2">
      <c r="A359" s="64" t="s">
        <v>5</v>
      </c>
      <c r="B359" s="13"/>
      <c r="C359" s="1"/>
      <c r="D359" s="1"/>
      <c r="E359" s="1"/>
      <c r="F359" s="126"/>
      <c r="G359" s="5"/>
      <c r="H359" s="5"/>
      <c r="I359" s="5"/>
      <c r="J359" s="5"/>
      <c r="K359" s="5"/>
      <c r="L359" s="14"/>
    </row>
    <row r="360" spans="1:12" x14ac:dyDescent="0.2">
      <c r="A360" s="64" t="s">
        <v>7</v>
      </c>
      <c r="B360" s="13"/>
      <c r="C360" s="1"/>
      <c r="D360" s="1"/>
      <c r="E360" s="1"/>
      <c r="F360" s="130" t="s">
        <v>136</v>
      </c>
      <c r="G360" s="5"/>
      <c r="H360" s="5"/>
      <c r="I360" s="5"/>
      <c r="J360" s="5"/>
      <c r="K360" s="5"/>
      <c r="L360" s="14"/>
    </row>
    <row r="361" spans="1:12" ht="12" thickBot="1" x14ac:dyDescent="0.25">
      <c r="A361" s="64" t="s">
        <v>8</v>
      </c>
      <c r="B361" s="15"/>
      <c r="C361" s="12"/>
      <c r="D361" s="12"/>
      <c r="E361" s="12"/>
      <c r="F361" s="98" t="s">
        <v>130</v>
      </c>
      <c r="G361" s="6"/>
      <c r="H361" s="6"/>
      <c r="I361" s="6"/>
      <c r="J361" s="6"/>
      <c r="K361" s="6"/>
      <c r="L361" s="16"/>
    </row>
    <row r="362" spans="1:12" ht="12" thickBot="1" x14ac:dyDescent="0.25">
      <c r="A362" s="64" t="s">
        <v>6</v>
      </c>
      <c r="B362" s="120">
        <f>1+MAX($B$13:B361)</f>
        <v>87</v>
      </c>
      <c r="C362" s="121" t="s">
        <v>266</v>
      </c>
      <c r="D362" s="121"/>
      <c r="E362" s="112" t="s">
        <v>316</v>
      </c>
      <c r="F362" s="119" t="s">
        <v>267</v>
      </c>
      <c r="G362" s="115" t="s">
        <v>255</v>
      </c>
      <c r="H362" s="116">
        <v>8</v>
      </c>
      <c r="I362" s="122"/>
      <c r="J362" s="122"/>
      <c r="K362" s="118"/>
      <c r="L362" s="123">
        <f>ROUND((ROUND(H362,3))*(ROUND(K362,2)),2)</f>
        <v>0</v>
      </c>
    </row>
    <row r="363" spans="1:12" x14ac:dyDescent="0.2">
      <c r="A363" s="64" t="s">
        <v>5</v>
      </c>
      <c r="B363" s="13"/>
      <c r="C363" s="1"/>
      <c r="D363" s="1"/>
      <c r="E363" s="1"/>
      <c r="F363" s="126"/>
      <c r="G363" s="5"/>
      <c r="H363" s="5"/>
      <c r="I363" s="5"/>
      <c r="J363" s="5"/>
      <c r="K363" s="5"/>
      <c r="L363" s="14"/>
    </row>
    <row r="364" spans="1:12" x14ac:dyDescent="0.2">
      <c r="A364" s="64" t="s">
        <v>7</v>
      </c>
      <c r="B364" s="13"/>
      <c r="C364" s="1"/>
      <c r="D364" s="1"/>
      <c r="E364" s="1"/>
      <c r="F364" s="130" t="s">
        <v>136</v>
      </c>
      <c r="G364" s="5"/>
      <c r="H364" s="5"/>
      <c r="I364" s="5"/>
      <c r="J364" s="5"/>
      <c r="K364" s="5"/>
      <c r="L364" s="14"/>
    </row>
    <row r="365" spans="1:12" ht="12" thickBot="1" x14ac:dyDescent="0.25">
      <c r="A365" s="64" t="s">
        <v>8</v>
      </c>
      <c r="B365" s="15"/>
      <c r="C365" s="12"/>
      <c r="D365" s="12"/>
      <c r="E365" s="12"/>
      <c r="F365" s="98" t="s">
        <v>130</v>
      </c>
      <c r="G365" s="6"/>
      <c r="H365" s="6"/>
      <c r="I365" s="6"/>
      <c r="J365" s="6"/>
      <c r="K365" s="6"/>
      <c r="L365" s="16"/>
    </row>
    <row r="366" spans="1:12" ht="12" thickBot="1" x14ac:dyDescent="0.25">
      <c r="A366" s="64" t="s">
        <v>6</v>
      </c>
      <c r="B366" s="120">
        <f>1+MAX($B$13:B365)</f>
        <v>88</v>
      </c>
      <c r="C366" s="121" t="s">
        <v>268</v>
      </c>
      <c r="D366" s="121"/>
      <c r="E366" s="112" t="s">
        <v>316</v>
      </c>
      <c r="F366" s="119" t="s">
        <v>269</v>
      </c>
      <c r="G366" s="115" t="s">
        <v>255</v>
      </c>
      <c r="H366" s="116">
        <v>8</v>
      </c>
      <c r="I366" s="122"/>
      <c r="J366" s="122"/>
      <c r="K366" s="118"/>
      <c r="L366" s="123">
        <f>ROUND((ROUND(H366,3))*(ROUND(K366,2)),2)</f>
        <v>0</v>
      </c>
    </row>
    <row r="367" spans="1:12" x14ac:dyDescent="0.2">
      <c r="A367" s="64" t="s">
        <v>5</v>
      </c>
      <c r="B367" s="13"/>
      <c r="C367" s="1"/>
      <c r="D367" s="1"/>
      <c r="E367" s="1"/>
      <c r="F367" s="126"/>
      <c r="G367" s="5"/>
      <c r="H367" s="5"/>
      <c r="I367" s="5"/>
      <c r="J367" s="5"/>
      <c r="K367" s="5"/>
      <c r="L367" s="14"/>
    </row>
    <row r="368" spans="1:12" x14ac:dyDescent="0.2">
      <c r="A368" s="64" t="s">
        <v>7</v>
      </c>
      <c r="B368" s="13"/>
      <c r="C368" s="1"/>
      <c r="D368" s="1"/>
      <c r="E368" s="1"/>
      <c r="F368" s="130" t="s">
        <v>136</v>
      </c>
      <c r="G368" s="5"/>
      <c r="H368" s="5"/>
      <c r="I368" s="5"/>
      <c r="J368" s="5"/>
      <c r="K368" s="5"/>
      <c r="L368" s="14"/>
    </row>
    <row r="369" spans="1:12" ht="12" thickBot="1" x14ac:dyDescent="0.25">
      <c r="A369" s="64" t="s">
        <v>8</v>
      </c>
      <c r="B369" s="15"/>
      <c r="C369" s="12"/>
      <c r="D369" s="12"/>
      <c r="E369" s="12"/>
      <c r="F369" s="98" t="s">
        <v>130</v>
      </c>
      <c r="G369" s="6"/>
      <c r="H369" s="6"/>
      <c r="I369" s="6"/>
      <c r="J369" s="6"/>
      <c r="K369" s="6"/>
      <c r="L369" s="16"/>
    </row>
    <row r="370" spans="1:12" ht="23.25" thickBot="1" x14ac:dyDescent="0.25">
      <c r="A370" s="64" t="s">
        <v>6</v>
      </c>
      <c r="B370" s="120">
        <f>1+MAX($B$13:B369)</f>
        <v>89</v>
      </c>
      <c r="C370" s="121" t="s">
        <v>212</v>
      </c>
      <c r="D370" s="121"/>
      <c r="E370" s="112" t="s">
        <v>316</v>
      </c>
      <c r="F370" s="119" t="s">
        <v>213</v>
      </c>
      <c r="G370" s="115" t="s">
        <v>231</v>
      </c>
      <c r="H370" s="116">
        <v>1</v>
      </c>
      <c r="I370" s="122"/>
      <c r="J370" s="122"/>
      <c r="K370" s="118"/>
      <c r="L370" s="123">
        <f>ROUND((ROUND(H370,3))*(ROUND(K370,2)),2)</f>
        <v>0</v>
      </c>
    </row>
    <row r="371" spans="1:12" x14ac:dyDescent="0.2">
      <c r="A371" s="64" t="s">
        <v>5</v>
      </c>
      <c r="B371" s="13"/>
      <c r="C371" s="1"/>
      <c r="D371" s="1"/>
      <c r="E371" s="1"/>
      <c r="F371" s="126"/>
      <c r="G371" s="5"/>
      <c r="H371" s="5"/>
      <c r="I371" s="5"/>
      <c r="J371" s="5"/>
      <c r="K371" s="5"/>
      <c r="L371" s="14"/>
    </row>
    <row r="372" spans="1:12" x14ac:dyDescent="0.2">
      <c r="A372" s="64" t="s">
        <v>7</v>
      </c>
      <c r="B372" s="13"/>
      <c r="C372" s="1"/>
      <c r="D372" s="1"/>
      <c r="E372" s="1"/>
      <c r="F372" s="130" t="s">
        <v>136</v>
      </c>
      <c r="G372" s="5"/>
      <c r="H372" s="5"/>
      <c r="I372" s="5"/>
      <c r="J372" s="5"/>
      <c r="K372" s="5"/>
      <c r="L372" s="14"/>
    </row>
    <row r="373" spans="1:12" ht="12" thickBot="1" x14ac:dyDescent="0.25">
      <c r="A373" s="64" t="s">
        <v>8</v>
      </c>
      <c r="B373" s="15"/>
      <c r="C373" s="12"/>
      <c r="D373" s="12"/>
      <c r="E373" s="12"/>
      <c r="F373" s="98" t="s">
        <v>130</v>
      </c>
      <c r="G373" s="6"/>
      <c r="H373" s="6"/>
      <c r="I373" s="6"/>
      <c r="J373" s="6"/>
      <c r="K373" s="6"/>
      <c r="L373" s="16"/>
    </row>
    <row r="374" spans="1:12" ht="23.25" thickBot="1" x14ac:dyDescent="0.25">
      <c r="A374" s="64" t="s">
        <v>6</v>
      </c>
      <c r="B374" s="120">
        <f>1+MAX($B$13:B373)</f>
        <v>90</v>
      </c>
      <c r="C374" s="121" t="s">
        <v>270</v>
      </c>
      <c r="D374" s="121"/>
      <c r="E374" s="112" t="s">
        <v>316</v>
      </c>
      <c r="F374" s="119" t="s">
        <v>271</v>
      </c>
      <c r="G374" s="115" t="s">
        <v>231</v>
      </c>
      <c r="H374" s="116">
        <v>2</v>
      </c>
      <c r="I374" s="122"/>
      <c r="J374" s="122"/>
      <c r="K374" s="118"/>
      <c r="L374" s="123">
        <f>ROUND((ROUND(H374,3))*(ROUND(K374,2)),2)</f>
        <v>0</v>
      </c>
    </row>
    <row r="375" spans="1:12" x14ac:dyDescent="0.2">
      <c r="A375" s="64" t="s">
        <v>5</v>
      </c>
      <c r="B375" s="13"/>
      <c r="C375" s="1"/>
      <c r="D375" s="1"/>
      <c r="E375" s="1"/>
      <c r="F375" s="126"/>
      <c r="G375" s="5"/>
      <c r="H375" s="5"/>
      <c r="I375" s="5"/>
      <c r="J375" s="5"/>
      <c r="K375" s="5"/>
      <c r="L375" s="14"/>
    </row>
    <row r="376" spans="1:12" x14ac:dyDescent="0.2">
      <c r="A376" s="64" t="s">
        <v>7</v>
      </c>
      <c r="B376" s="13"/>
      <c r="C376" s="1"/>
      <c r="D376" s="1"/>
      <c r="E376" s="1"/>
      <c r="F376" s="130" t="s">
        <v>136</v>
      </c>
      <c r="G376" s="5"/>
      <c r="H376" s="5"/>
      <c r="I376" s="5"/>
      <c r="J376" s="5"/>
      <c r="K376" s="5"/>
      <c r="L376" s="14"/>
    </row>
    <row r="377" spans="1:12" ht="12" thickBot="1" x14ac:dyDescent="0.25">
      <c r="A377" s="64" t="s">
        <v>8</v>
      </c>
      <c r="B377" s="15"/>
      <c r="C377" s="12"/>
      <c r="D377" s="12"/>
      <c r="E377" s="12"/>
      <c r="F377" s="98" t="s">
        <v>130</v>
      </c>
      <c r="G377" s="6"/>
      <c r="H377" s="6"/>
      <c r="I377" s="6"/>
      <c r="J377" s="6"/>
      <c r="K377" s="6"/>
      <c r="L377" s="16"/>
    </row>
    <row r="378" spans="1:12" ht="12" thickBot="1" x14ac:dyDescent="0.25">
      <c r="A378" s="64" t="s">
        <v>6</v>
      </c>
      <c r="B378" s="120">
        <f>1+MAX($B$13:B377)</f>
        <v>91</v>
      </c>
      <c r="C378" s="121" t="s">
        <v>272</v>
      </c>
      <c r="D378" s="121"/>
      <c r="E378" s="112" t="s">
        <v>316</v>
      </c>
      <c r="F378" s="119" t="s">
        <v>273</v>
      </c>
      <c r="G378" s="115" t="s">
        <v>231</v>
      </c>
      <c r="H378" s="116">
        <v>12</v>
      </c>
      <c r="I378" s="122"/>
      <c r="J378" s="122"/>
      <c r="K378" s="118"/>
      <c r="L378" s="123">
        <f>ROUND((ROUND(H378,3))*(ROUND(K378,2)),2)</f>
        <v>0</v>
      </c>
    </row>
    <row r="379" spans="1:12" x14ac:dyDescent="0.2">
      <c r="A379" s="64" t="s">
        <v>5</v>
      </c>
      <c r="B379" s="13"/>
      <c r="C379" s="1"/>
      <c r="D379" s="1"/>
      <c r="E379" s="1"/>
      <c r="F379" s="126"/>
      <c r="G379" s="5"/>
      <c r="H379" s="5"/>
      <c r="I379" s="5"/>
      <c r="J379" s="5"/>
      <c r="K379" s="5"/>
      <c r="L379" s="14"/>
    </row>
    <row r="380" spans="1:12" x14ac:dyDescent="0.2">
      <c r="A380" s="64" t="s">
        <v>7</v>
      </c>
      <c r="B380" s="13"/>
      <c r="C380" s="1"/>
      <c r="D380" s="1"/>
      <c r="E380" s="1"/>
      <c r="F380" s="130" t="s">
        <v>136</v>
      </c>
      <c r="G380" s="5"/>
      <c r="H380" s="5"/>
      <c r="I380" s="5"/>
      <c r="J380" s="5"/>
      <c r="K380" s="5"/>
      <c r="L380" s="14"/>
    </row>
    <row r="381" spans="1:12" ht="12" thickBot="1" x14ac:dyDescent="0.25">
      <c r="A381" s="64" t="s">
        <v>8</v>
      </c>
      <c r="B381" s="15"/>
      <c r="C381" s="12"/>
      <c r="D381" s="12"/>
      <c r="E381" s="12"/>
      <c r="F381" s="98" t="s">
        <v>130</v>
      </c>
      <c r="G381" s="6"/>
      <c r="H381" s="6"/>
      <c r="I381" s="6"/>
      <c r="J381" s="6"/>
      <c r="K381" s="6"/>
      <c r="L381" s="16"/>
    </row>
    <row r="382" spans="1:12" ht="12" thickBot="1" x14ac:dyDescent="0.25">
      <c r="A382" s="64" t="s">
        <v>6</v>
      </c>
      <c r="B382" s="120">
        <f>1+MAX($B$13:B381)</f>
        <v>92</v>
      </c>
      <c r="C382" s="121" t="s">
        <v>305</v>
      </c>
      <c r="D382" s="121"/>
      <c r="E382" s="112" t="s">
        <v>344</v>
      </c>
      <c r="F382" s="119" t="s">
        <v>216</v>
      </c>
      <c r="G382" s="115" t="s">
        <v>231</v>
      </c>
      <c r="H382" s="116">
        <v>3</v>
      </c>
      <c r="I382" s="122"/>
      <c r="J382" s="122"/>
      <c r="K382" s="118"/>
      <c r="L382" s="123">
        <f>ROUND((ROUND(H382,3))*(ROUND(K382,2)),2)</f>
        <v>0</v>
      </c>
    </row>
    <row r="383" spans="1:12" x14ac:dyDescent="0.2">
      <c r="A383" s="64" t="s">
        <v>5</v>
      </c>
      <c r="B383" s="13"/>
      <c r="C383" s="1"/>
      <c r="D383" s="1"/>
      <c r="E383" s="1"/>
      <c r="F383" s="126"/>
      <c r="G383" s="5"/>
      <c r="H383" s="5"/>
      <c r="I383" s="5"/>
      <c r="J383" s="5"/>
      <c r="K383" s="5"/>
      <c r="L383" s="14"/>
    </row>
    <row r="384" spans="1:12" x14ac:dyDescent="0.2">
      <c r="A384" s="64" t="s">
        <v>7</v>
      </c>
      <c r="B384" s="13"/>
      <c r="C384" s="1"/>
      <c r="D384" s="1"/>
      <c r="E384" s="1"/>
      <c r="F384" s="130" t="s">
        <v>136</v>
      </c>
      <c r="G384" s="5"/>
      <c r="H384" s="5"/>
      <c r="I384" s="5"/>
      <c r="J384" s="5"/>
      <c r="K384" s="5"/>
      <c r="L384" s="14"/>
    </row>
    <row r="385" spans="1:12" ht="79.5" thickBot="1" x14ac:dyDescent="0.25">
      <c r="A385" s="64" t="s">
        <v>8</v>
      </c>
      <c r="B385" s="15"/>
      <c r="C385" s="12"/>
      <c r="D385" s="12"/>
      <c r="E385" s="12"/>
      <c r="F385" s="98" t="s">
        <v>274</v>
      </c>
      <c r="G385" s="6"/>
      <c r="H385" s="6"/>
      <c r="I385" s="6"/>
      <c r="J385" s="6"/>
      <c r="K385" s="6"/>
      <c r="L385" s="16"/>
    </row>
    <row r="386" spans="1:12" ht="12" thickBot="1" x14ac:dyDescent="0.25">
      <c r="A386" s="64" t="s">
        <v>6</v>
      </c>
      <c r="B386" s="120">
        <f>1+MAX($B$13:B385)</f>
        <v>93</v>
      </c>
      <c r="C386" s="121" t="s">
        <v>275</v>
      </c>
      <c r="D386" s="121"/>
      <c r="E386" s="112" t="s">
        <v>316</v>
      </c>
      <c r="F386" s="119" t="s">
        <v>276</v>
      </c>
      <c r="G386" s="115" t="s">
        <v>231</v>
      </c>
      <c r="H386" s="116">
        <v>2</v>
      </c>
      <c r="I386" s="122"/>
      <c r="J386" s="122"/>
      <c r="K386" s="118"/>
      <c r="L386" s="123">
        <f>ROUND((ROUND(H386,3))*(ROUND(K386,2)),2)</f>
        <v>0</v>
      </c>
    </row>
    <row r="387" spans="1:12" x14ac:dyDescent="0.2">
      <c r="A387" s="64" t="s">
        <v>5</v>
      </c>
      <c r="B387" s="13"/>
      <c r="C387" s="1"/>
      <c r="D387" s="1"/>
      <c r="E387" s="1"/>
      <c r="F387" s="126"/>
      <c r="G387" s="5"/>
      <c r="H387" s="5"/>
      <c r="I387" s="5"/>
      <c r="J387" s="5"/>
      <c r="K387" s="5"/>
      <c r="L387" s="14"/>
    </row>
    <row r="388" spans="1:12" x14ac:dyDescent="0.2">
      <c r="A388" s="64" t="s">
        <v>7</v>
      </c>
      <c r="B388" s="13"/>
      <c r="C388" s="1"/>
      <c r="D388" s="1"/>
      <c r="E388" s="1"/>
      <c r="F388" s="130" t="s">
        <v>136</v>
      </c>
      <c r="G388" s="5"/>
      <c r="H388" s="5"/>
      <c r="I388" s="5"/>
      <c r="J388" s="5"/>
      <c r="K388" s="5"/>
      <c r="L388" s="14"/>
    </row>
    <row r="389" spans="1:12" ht="12" thickBot="1" x14ac:dyDescent="0.25">
      <c r="A389" s="64" t="s">
        <v>8</v>
      </c>
      <c r="B389" s="15"/>
      <c r="C389" s="12"/>
      <c r="D389" s="12"/>
      <c r="E389" s="12"/>
      <c r="F389" s="98" t="s">
        <v>130</v>
      </c>
      <c r="G389" s="6"/>
      <c r="H389" s="6"/>
      <c r="I389" s="6"/>
      <c r="J389" s="6"/>
      <c r="K389" s="6"/>
      <c r="L389" s="16"/>
    </row>
    <row r="390" spans="1:12" ht="12" thickBot="1" x14ac:dyDescent="0.25">
      <c r="A390" s="64" t="s">
        <v>6</v>
      </c>
      <c r="B390" s="120">
        <f>1+MAX($B$13:B389)</f>
        <v>94</v>
      </c>
      <c r="C390" s="121" t="s">
        <v>277</v>
      </c>
      <c r="D390" s="121"/>
      <c r="E390" s="112" t="s">
        <v>316</v>
      </c>
      <c r="F390" s="119" t="s">
        <v>278</v>
      </c>
      <c r="G390" s="115" t="s">
        <v>231</v>
      </c>
      <c r="H390" s="116">
        <v>1</v>
      </c>
      <c r="I390" s="122"/>
      <c r="J390" s="122"/>
      <c r="K390" s="118"/>
      <c r="L390" s="123">
        <f>ROUND((ROUND(H390,3))*(ROUND(K390,2)),2)</f>
        <v>0</v>
      </c>
    </row>
    <row r="391" spans="1:12" x14ac:dyDescent="0.2">
      <c r="A391" s="64" t="s">
        <v>5</v>
      </c>
      <c r="B391" s="13"/>
      <c r="C391" s="1"/>
      <c r="D391" s="1"/>
      <c r="E391" s="1"/>
      <c r="F391" s="126"/>
      <c r="G391" s="5"/>
      <c r="H391" s="5"/>
      <c r="I391" s="5"/>
      <c r="J391" s="5"/>
      <c r="K391" s="5"/>
      <c r="L391" s="14"/>
    </row>
    <row r="392" spans="1:12" x14ac:dyDescent="0.2">
      <c r="A392" s="64" t="s">
        <v>7</v>
      </c>
      <c r="B392" s="13"/>
      <c r="C392" s="1"/>
      <c r="D392" s="1"/>
      <c r="E392" s="1"/>
      <c r="F392" s="130" t="s">
        <v>136</v>
      </c>
      <c r="G392" s="5"/>
      <c r="H392" s="5"/>
      <c r="I392" s="5"/>
      <c r="J392" s="5"/>
      <c r="K392" s="5"/>
      <c r="L392" s="14"/>
    </row>
    <row r="393" spans="1:12" ht="12" thickBot="1" x14ac:dyDescent="0.25">
      <c r="A393" s="64" t="s">
        <v>8</v>
      </c>
      <c r="B393" s="15"/>
      <c r="C393" s="12"/>
      <c r="D393" s="12"/>
      <c r="E393" s="12"/>
      <c r="F393" s="98" t="s">
        <v>130</v>
      </c>
      <c r="G393" s="6"/>
      <c r="H393" s="6"/>
      <c r="I393" s="6"/>
      <c r="J393" s="6"/>
      <c r="K393" s="6"/>
      <c r="L393" s="16"/>
    </row>
    <row r="394" spans="1:12" ht="12" thickBot="1" x14ac:dyDescent="0.25">
      <c r="A394" s="64" t="s">
        <v>6</v>
      </c>
      <c r="B394" s="120">
        <f>1+MAX($B$13:B393)</f>
        <v>95</v>
      </c>
      <c r="C394" s="121" t="s">
        <v>279</v>
      </c>
      <c r="D394" s="121"/>
      <c r="E394" s="112" t="s">
        <v>316</v>
      </c>
      <c r="F394" s="119" t="s">
        <v>280</v>
      </c>
      <c r="G394" s="115" t="s">
        <v>281</v>
      </c>
      <c r="H394" s="116">
        <v>10</v>
      </c>
      <c r="I394" s="122"/>
      <c r="J394" s="122"/>
      <c r="K394" s="118"/>
      <c r="L394" s="123">
        <f>ROUND((ROUND(H394,3))*(ROUND(K394,2)),2)</f>
        <v>0</v>
      </c>
    </row>
    <row r="395" spans="1:12" x14ac:dyDescent="0.2">
      <c r="A395" s="64" t="s">
        <v>5</v>
      </c>
      <c r="B395" s="13"/>
      <c r="C395" s="1"/>
      <c r="D395" s="1"/>
      <c r="E395" s="1"/>
      <c r="F395" s="126"/>
      <c r="G395" s="5"/>
      <c r="H395" s="5"/>
      <c r="I395" s="5"/>
      <c r="J395" s="5"/>
      <c r="K395" s="5"/>
      <c r="L395" s="14"/>
    </row>
    <row r="396" spans="1:12" x14ac:dyDescent="0.2">
      <c r="A396" s="64" t="s">
        <v>7</v>
      </c>
      <c r="B396" s="13"/>
      <c r="C396" s="1"/>
      <c r="D396" s="1"/>
      <c r="E396" s="1"/>
      <c r="F396" s="130" t="s">
        <v>136</v>
      </c>
      <c r="G396" s="5"/>
      <c r="H396" s="5"/>
      <c r="I396" s="5"/>
      <c r="J396" s="5"/>
      <c r="K396" s="5"/>
      <c r="L396" s="14"/>
    </row>
    <row r="397" spans="1:12" ht="12" thickBot="1" x14ac:dyDescent="0.25">
      <c r="A397" s="64" t="s">
        <v>8</v>
      </c>
      <c r="B397" s="15"/>
      <c r="C397" s="12"/>
      <c r="D397" s="12"/>
      <c r="E397" s="12"/>
      <c r="F397" s="98" t="s">
        <v>130</v>
      </c>
      <c r="G397" s="6"/>
      <c r="H397" s="6"/>
      <c r="I397" s="6"/>
      <c r="J397" s="6"/>
      <c r="K397" s="6"/>
      <c r="L397" s="16"/>
    </row>
    <row r="398" spans="1:12" ht="23.25" thickBot="1" x14ac:dyDescent="0.25">
      <c r="A398" s="64" t="s">
        <v>6</v>
      </c>
      <c r="B398" s="120">
        <f>1+MAX($B$13:B397)</f>
        <v>96</v>
      </c>
      <c r="C398" s="121" t="s">
        <v>282</v>
      </c>
      <c r="D398" s="121"/>
      <c r="E398" s="112" t="s">
        <v>316</v>
      </c>
      <c r="F398" s="119" t="s">
        <v>283</v>
      </c>
      <c r="G398" s="115" t="s">
        <v>281</v>
      </c>
      <c r="H398" s="116">
        <v>10</v>
      </c>
      <c r="I398" s="122"/>
      <c r="J398" s="122"/>
      <c r="K398" s="118"/>
      <c r="L398" s="123">
        <f>ROUND((ROUND(H398,3))*(ROUND(K398,2)),2)</f>
        <v>0</v>
      </c>
    </row>
    <row r="399" spans="1:12" x14ac:dyDescent="0.2">
      <c r="A399" s="64" t="s">
        <v>5</v>
      </c>
      <c r="B399" s="13"/>
      <c r="C399" s="1"/>
      <c r="D399" s="1"/>
      <c r="E399" s="1"/>
      <c r="F399" s="126"/>
      <c r="G399" s="5"/>
      <c r="H399" s="5"/>
      <c r="I399" s="5"/>
      <c r="J399" s="5"/>
      <c r="K399" s="5"/>
      <c r="L399" s="14"/>
    </row>
    <row r="400" spans="1:12" x14ac:dyDescent="0.2">
      <c r="A400" s="64" t="s">
        <v>7</v>
      </c>
      <c r="B400" s="13"/>
      <c r="C400" s="1"/>
      <c r="D400" s="1"/>
      <c r="E400" s="1"/>
      <c r="F400" s="130" t="s">
        <v>136</v>
      </c>
      <c r="G400" s="5"/>
      <c r="H400" s="5"/>
      <c r="I400" s="5"/>
      <c r="J400" s="5"/>
      <c r="K400" s="5"/>
      <c r="L400" s="14"/>
    </row>
    <row r="401" spans="1:12" ht="12" thickBot="1" x14ac:dyDescent="0.25">
      <c r="A401" s="64" t="s">
        <v>8</v>
      </c>
      <c r="B401" s="15"/>
      <c r="C401" s="12"/>
      <c r="D401" s="12"/>
      <c r="E401" s="12"/>
      <c r="F401" s="98" t="s">
        <v>130</v>
      </c>
      <c r="G401" s="6"/>
      <c r="H401" s="6"/>
      <c r="I401" s="6"/>
      <c r="J401" s="6"/>
      <c r="K401" s="6"/>
      <c r="L401" s="16"/>
    </row>
    <row r="402" spans="1:12" ht="12" thickBot="1" x14ac:dyDescent="0.25">
      <c r="A402" s="64" t="s">
        <v>6</v>
      </c>
      <c r="B402" s="120">
        <f>1+MAX($B$13:B401)</f>
        <v>97</v>
      </c>
      <c r="C402" s="121" t="s">
        <v>284</v>
      </c>
      <c r="D402" s="121"/>
      <c r="E402" s="112" t="s">
        <v>316</v>
      </c>
      <c r="F402" s="119" t="s">
        <v>285</v>
      </c>
      <c r="G402" s="115" t="s">
        <v>231</v>
      </c>
      <c r="H402" s="116">
        <v>1</v>
      </c>
      <c r="I402" s="122"/>
      <c r="J402" s="122"/>
      <c r="K402" s="118"/>
      <c r="L402" s="123">
        <f>ROUND((ROUND(H402,3))*(ROUND(K402,2)),2)</f>
        <v>0</v>
      </c>
    </row>
    <row r="403" spans="1:12" x14ac:dyDescent="0.2">
      <c r="A403" s="64" t="s">
        <v>5</v>
      </c>
      <c r="B403" s="13"/>
      <c r="C403" s="1"/>
      <c r="D403" s="1"/>
      <c r="E403" s="1"/>
      <c r="F403" s="126"/>
      <c r="G403" s="5"/>
      <c r="H403" s="5"/>
      <c r="I403" s="5"/>
      <c r="J403" s="5"/>
      <c r="K403" s="5"/>
      <c r="L403" s="14"/>
    </row>
    <row r="404" spans="1:12" x14ac:dyDescent="0.2">
      <c r="A404" s="64" t="s">
        <v>7</v>
      </c>
      <c r="B404" s="13"/>
      <c r="C404" s="1"/>
      <c r="D404" s="1"/>
      <c r="E404" s="1"/>
      <c r="F404" s="130" t="s">
        <v>136</v>
      </c>
      <c r="G404" s="5"/>
      <c r="H404" s="5"/>
      <c r="I404" s="5"/>
      <c r="J404" s="5"/>
      <c r="K404" s="5"/>
      <c r="L404" s="14"/>
    </row>
    <row r="405" spans="1:12" ht="12" thickBot="1" x14ac:dyDescent="0.25">
      <c r="A405" s="64" t="s">
        <v>8</v>
      </c>
      <c r="B405" s="15"/>
      <c r="C405" s="12"/>
      <c r="D405" s="12"/>
      <c r="E405" s="12"/>
      <c r="F405" s="98" t="s">
        <v>130</v>
      </c>
      <c r="G405" s="6"/>
      <c r="H405" s="6"/>
      <c r="I405" s="6"/>
      <c r="J405" s="6"/>
      <c r="K405" s="6"/>
      <c r="L405" s="16"/>
    </row>
    <row r="406" spans="1:12" ht="12" thickBot="1" x14ac:dyDescent="0.25">
      <c r="A406" s="64" t="s">
        <v>6</v>
      </c>
      <c r="B406" s="120">
        <f>1+MAX($B$13:B405)</f>
        <v>98</v>
      </c>
      <c r="C406" s="121" t="s">
        <v>286</v>
      </c>
      <c r="D406" s="121"/>
      <c r="E406" s="112" t="s">
        <v>316</v>
      </c>
      <c r="F406" s="119" t="s">
        <v>287</v>
      </c>
      <c r="G406" s="115" t="s">
        <v>231</v>
      </c>
      <c r="H406" s="116">
        <v>1</v>
      </c>
      <c r="I406" s="122"/>
      <c r="J406" s="122"/>
      <c r="K406" s="118"/>
      <c r="L406" s="123">
        <f>ROUND((ROUND(H406,3))*(ROUND(K406,2)),2)</f>
        <v>0</v>
      </c>
    </row>
    <row r="407" spans="1:12" x14ac:dyDescent="0.2">
      <c r="A407" s="64" t="s">
        <v>5</v>
      </c>
      <c r="B407" s="13"/>
      <c r="C407" s="1"/>
      <c r="D407" s="1"/>
      <c r="E407" s="1"/>
      <c r="F407" s="126"/>
      <c r="G407" s="5"/>
      <c r="H407" s="5"/>
      <c r="I407" s="5"/>
      <c r="J407" s="5"/>
      <c r="K407" s="5"/>
      <c r="L407" s="14"/>
    </row>
    <row r="408" spans="1:12" x14ac:dyDescent="0.2">
      <c r="A408" s="64" t="s">
        <v>7</v>
      </c>
      <c r="B408" s="13"/>
      <c r="C408" s="1"/>
      <c r="D408" s="1"/>
      <c r="E408" s="1"/>
      <c r="F408" s="130" t="s">
        <v>136</v>
      </c>
      <c r="G408" s="5"/>
      <c r="H408" s="5"/>
      <c r="I408" s="5"/>
      <c r="J408" s="5"/>
      <c r="K408" s="5"/>
      <c r="L408" s="14"/>
    </row>
    <row r="409" spans="1:12" ht="12" thickBot="1" x14ac:dyDescent="0.25">
      <c r="A409" s="64" t="s">
        <v>8</v>
      </c>
      <c r="B409" s="15"/>
      <c r="C409" s="12"/>
      <c r="D409" s="12"/>
      <c r="E409" s="12"/>
      <c r="F409" s="98" t="s">
        <v>130</v>
      </c>
      <c r="G409" s="6"/>
      <c r="H409" s="6"/>
      <c r="I409" s="6"/>
      <c r="J409" s="6"/>
      <c r="K409" s="6"/>
      <c r="L409" s="16"/>
    </row>
    <row r="410" spans="1:12" ht="12" thickBot="1" x14ac:dyDescent="0.25">
      <c r="A410" s="64" t="s">
        <v>6</v>
      </c>
      <c r="B410" s="120">
        <f>1+MAX($B$13:B409)</f>
        <v>99</v>
      </c>
      <c r="C410" s="121" t="s">
        <v>288</v>
      </c>
      <c r="D410" s="121"/>
      <c r="E410" s="112" t="s">
        <v>316</v>
      </c>
      <c r="F410" s="119" t="s">
        <v>289</v>
      </c>
      <c r="G410" s="115" t="s">
        <v>231</v>
      </c>
      <c r="H410" s="116">
        <v>1</v>
      </c>
      <c r="I410" s="122"/>
      <c r="J410" s="122"/>
      <c r="K410" s="118"/>
      <c r="L410" s="123">
        <f>ROUND((ROUND(H410,3))*(ROUND(K410,2)),2)</f>
        <v>0</v>
      </c>
    </row>
    <row r="411" spans="1:12" x14ac:dyDescent="0.2">
      <c r="A411" s="64" t="s">
        <v>5</v>
      </c>
      <c r="B411" s="13"/>
      <c r="C411" s="1"/>
      <c r="D411" s="1"/>
      <c r="E411" s="1"/>
      <c r="F411" s="126"/>
      <c r="G411" s="5"/>
      <c r="H411" s="5"/>
      <c r="I411" s="5"/>
      <c r="J411" s="5"/>
      <c r="K411" s="5"/>
      <c r="L411" s="14"/>
    </row>
    <row r="412" spans="1:12" x14ac:dyDescent="0.2">
      <c r="A412" s="64" t="s">
        <v>7</v>
      </c>
      <c r="B412" s="13"/>
      <c r="C412" s="1"/>
      <c r="D412" s="1"/>
      <c r="E412" s="1"/>
      <c r="F412" s="130" t="s">
        <v>136</v>
      </c>
      <c r="G412" s="5"/>
      <c r="H412" s="5"/>
      <c r="I412" s="5"/>
      <c r="J412" s="5"/>
      <c r="K412" s="5"/>
      <c r="L412" s="14"/>
    </row>
    <row r="413" spans="1:12" ht="12" thickBot="1" x14ac:dyDescent="0.25">
      <c r="A413" s="64" t="s">
        <v>8</v>
      </c>
      <c r="B413" s="15"/>
      <c r="C413" s="12"/>
      <c r="D413" s="12"/>
      <c r="E413" s="12"/>
      <c r="F413" s="98" t="s">
        <v>130</v>
      </c>
      <c r="G413" s="6"/>
      <c r="H413" s="6"/>
      <c r="I413" s="6"/>
      <c r="J413" s="6"/>
      <c r="K413" s="6"/>
      <c r="L413" s="16"/>
    </row>
    <row r="414" spans="1:12" ht="12" thickBot="1" x14ac:dyDescent="0.25">
      <c r="A414" s="64" t="s">
        <v>6</v>
      </c>
      <c r="B414" s="120">
        <f>1+MAX($B$13:B413)</f>
        <v>100</v>
      </c>
      <c r="C414" s="121" t="s">
        <v>137</v>
      </c>
      <c r="D414" s="121"/>
      <c r="E414" s="112" t="s">
        <v>316</v>
      </c>
      <c r="F414" s="119" t="s">
        <v>138</v>
      </c>
      <c r="G414" s="115" t="s">
        <v>290</v>
      </c>
      <c r="H414" s="116">
        <v>0.125</v>
      </c>
      <c r="I414" s="122"/>
      <c r="J414" s="122"/>
      <c r="K414" s="118"/>
      <c r="L414" s="123">
        <f>ROUND((ROUND(H414,3))*(ROUND(K414,2)),2)</f>
        <v>0</v>
      </c>
    </row>
    <row r="415" spans="1:12" x14ac:dyDescent="0.2">
      <c r="A415" s="64" t="s">
        <v>5</v>
      </c>
      <c r="B415" s="13"/>
      <c r="C415" s="1"/>
      <c r="D415" s="1"/>
      <c r="E415" s="1"/>
      <c r="F415" s="126"/>
      <c r="G415" s="5"/>
      <c r="H415" s="5"/>
      <c r="I415" s="5"/>
      <c r="J415" s="5"/>
      <c r="K415" s="5"/>
      <c r="L415" s="14"/>
    </row>
    <row r="416" spans="1:12" x14ac:dyDescent="0.2">
      <c r="A416" s="64" t="s">
        <v>7</v>
      </c>
      <c r="B416" s="13"/>
      <c r="C416" s="1"/>
      <c r="D416" s="1"/>
      <c r="E416" s="1"/>
      <c r="F416" s="130" t="s">
        <v>136</v>
      </c>
      <c r="G416" s="5"/>
      <c r="H416" s="5"/>
      <c r="I416" s="5"/>
      <c r="J416" s="5"/>
      <c r="K416" s="5"/>
      <c r="L416" s="14"/>
    </row>
    <row r="417" spans="1:12" ht="12" thickBot="1" x14ac:dyDescent="0.25">
      <c r="A417" s="64" t="s">
        <v>8</v>
      </c>
      <c r="B417" s="15"/>
      <c r="C417" s="12"/>
      <c r="D417" s="12"/>
      <c r="E417" s="12"/>
      <c r="F417" s="98" t="s">
        <v>130</v>
      </c>
      <c r="G417" s="6"/>
      <c r="H417" s="6"/>
      <c r="I417" s="6"/>
      <c r="J417" s="6"/>
      <c r="K417" s="6"/>
      <c r="L417" s="16"/>
    </row>
    <row r="418" spans="1:12" ht="12" thickBot="1" x14ac:dyDescent="0.25">
      <c r="A418" s="64" t="s">
        <v>6</v>
      </c>
      <c r="B418" s="120">
        <f>1+MAX($B$13:B417)</f>
        <v>101</v>
      </c>
      <c r="C418" s="121" t="s">
        <v>291</v>
      </c>
      <c r="D418" s="121"/>
      <c r="E418" s="112" t="s">
        <v>316</v>
      </c>
      <c r="F418" s="119" t="s">
        <v>292</v>
      </c>
      <c r="G418" s="115" t="s">
        <v>281</v>
      </c>
      <c r="H418" s="116">
        <v>10</v>
      </c>
      <c r="I418" s="122"/>
      <c r="J418" s="122"/>
      <c r="K418" s="118"/>
      <c r="L418" s="123">
        <f>ROUND((ROUND(H418,3))*(ROUND(K418,2)),2)</f>
        <v>0</v>
      </c>
    </row>
    <row r="419" spans="1:12" x14ac:dyDescent="0.2">
      <c r="A419" s="64" t="s">
        <v>5</v>
      </c>
      <c r="B419" s="13"/>
      <c r="C419" s="1"/>
      <c r="D419" s="1"/>
      <c r="E419" s="1"/>
      <c r="F419" s="126"/>
      <c r="G419" s="5"/>
      <c r="H419" s="5"/>
      <c r="I419" s="5"/>
      <c r="J419" s="5"/>
      <c r="K419" s="5"/>
      <c r="L419" s="14"/>
    </row>
    <row r="420" spans="1:12" x14ac:dyDescent="0.2">
      <c r="A420" s="64" t="s">
        <v>7</v>
      </c>
      <c r="B420" s="13"/>
      <c r="C420" s="1"/>
      <c r="D420" s="1"/>
      <c r="E420" s="1"/>
      <c r="F420" s="130" t="s">
        <v>136</v>
      </c>
      <c r="G420" s="5"/>
      <c r="H420" s="5"/>
      <c r="I420" s="5"/>
      <c r="J420" s="5"/>
      <c r="K420" s="5"/>
      <c r="L420" s="14"/>
    </row>
    <row r="421" spans="1:12" ht="12" thickBot="1" x14ac:dyDescent="0.25">
      <c r="A421" s="64" t="s">
        <v>8</v>
      </c>
      <c r="B421" s="15"/>
      <c r="C421" s="12"/>
      <c r="D421" s="12"/>
      <c r="E421" s="12"/>
      <c r="F421" s="98" t="s">
        <v>130</v>
      </c>
      <c r="G421" s="6"/>
      <c r="H421" s="6"/>
      <c r="I421" s="6"/>
      <c r="J421" s="6"/>
      <c r="K421" s="6"/>
      <c r="L421" s="16"/>
    </row>
    <row r="422" spans="1:12" ht="12" thickBot="1" x14ac:dyDescent="0.25">
      <c r="A422" s="64" t="s">
        <v>6</v>
      </c>
      <c r="B422" s="120">
        <f>1+MAX($B$13:B421)</f>
        <v>102</v>
      </c>
      <c r="C422" s="121" t="s">
        <v>293</v>
      </c>
      <c r="D422" s="121"/>
      <c r="E422" s="112" t="s">
        <v>316</v>
      </c>
      <c r="F422" s="119" t="s">
        <v>294</v>
      </c>
      <c r="G422" s="115" t="s">
        <v>281</v>
      </c>
      <c r="H422" s="116">
        <v>10</v>
      </c>
      <c r="I422" s="122"/>
      <c r="J422" s="122"/>
      <c r="K422" s="118"/>
      <c r="L422" s="123">
        <f>ROUND((ROUND(H422,3))*(ROUND(K422,2)),2)</f>
        <v>0</v>
      </c>
    </row>
    <row r="423" spans="1:12" x14ac:dyDescent="0.2">
      <c r="A423" s="64" t="s">
        <v>5</v>
      </c>
      <c r="B423" s="13"/>
      <c r="C423" s="1"/>
      <c r="D423" s="1"/>
      <c r="E423" s="1"/>
      <c r="F423" s="126"/>
      <c r="G423" s="5"/>
      <c r="H423" s="5"/>
      <c r="I423" s="5"/>
      <c r="J423" s="5"/>
      <c r="K423" s="5"/>
      <c r="L423" s="14"/>
    </row>
    <row r="424" spans="1:12" x14ac:dyDescent="0.2">
      <c r="A424" s="64" t="s">
        <v>7</v>
      </c>
      <c r="B424" s="13"/>
      <c r="C424" s="1"/>
      <c r="D424" s="1"/>
      <c r="E424" s="1"/>
      <c r="F424" s="130" t="s">
        <v>136</v>
      </c>
      <c r="G424" s="5"/>
      <c r="H424" s="5"/>
      <c r="I424" s="5"/>
      <c r="J424" s="5"/>
      <c r="K424" s="5"/>
      <c r="L424" s="14"/>
    </row>
    <row r="425" spans="1:12" ht="12" thickBot="1" x14ac:dyDescent="0.25">
      <c r="A425" s="64" t="s">
        <v>8</v>
      </c>
      <c r="B425" s="15"/>
      <c r="C425" s="12"/>
      <c r="D425" s="12"/>
      <c r="E425" s="12"/>
      <c r="F425" s="98" t="s">
        <v>130</v>
      </c>
      <c r="G425" s="6"/>
      <c r="H425" s="6"/>
      <c r="I425" s="6"/>
      <c r="J425" s="6"/>
      <c r="K425" s="6"/>
      <c r="L425" s="16"/>
    </row>
    <row r="426" spans="1:12" ht="12.75" x14ac:dyDescent="0.2">
      <c r="A426" s="99" t="s">
        <v>82</v>
      </c>
      <c r="B426" s="100" t="s">
        <v>134</v>
      </c>
      <c r="C426" s="106" t="str">
        <f xml:space="preserve"> CONCATENATE("za Díl ",C241)</f>
        <v>za Díl 3</v>
      </c>
      <c r="D426" s="102"/>
      <c r="E426" s="102"/>
      <c r="F426" s="101" t="s">
        <v>225</v>
      </c>
      <c r="G426" s="103"/>
      <c r="H426" s="103"/>
      <c r="I426" s="103"/>
      <c r="J426" s="104"/>
      <c r="K426" s="103"/>
      <c r="L426" s="105">
        <f>SUM(L242:L425)</f>
        <v>0</v>
      </c>
    </row>
  </sheetData>
  <sheetProtection formatCells="0" formatColumns="0" formatRows="0" insertColumns="0" insertRows="0" deleteColumns="0" deleteRows="0" sort="0" autoFilter="0"/>
  <autoFilter ref="A10:L426" xr:uid="{00000000-0009-0000-0000-000000000000}">
    <filterColumn colId="10" showButton="0"/>
  </autoFilter>
  <mergeCells count="28">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D3:E3"/>
  </mergeCells>
  <conditionalFormatting sqref="F6">
    <cfRule type="expression" dxfId="653" priority="4826">
      <formula>$E$5="Ostatní"</formula>
    </cfRule>
    <cfRule type="expression" dxfId="652" priority="4828">
      <formula>$E$6="Ostatní"</formula>
    </cfRule>
  </conditionalFormatting>
  <conditionalFormatting sqref="D3">
    <cfRule type="expression" dxfId="651" priority="4823">
      <formula>IF($D$3="SO XX-XX-XX","Vybarvit",IF($D$3="","Vybarvit",""))="Vybarvit"</formula>
    </cfRule>
  </conditionalFormatting>
  <conditionalFormatting sqref="F3">
    <cfRule type="expression" dxfId="650" priority="4822">
      <formula>IF($F$3="Název SO/PS","Vybarvit",IF($F$3="","Vybarvit",""))="Vybarvit"</formula>
    </cfRule>
  </conditionalFormatting>
  <conditionalFormatting sqref="F8">
    <cfRule type="expression" dxfId="649" priority="4821">
      <formula>IF($F$8="Obchodní název firmy/společnosti, v případě fyzické osoby podnikající  IČO","Vybarvit",IF($F$8="","Vybarvit",""))="Vybarvit"</formula>
    </cfRule>
  </conditionalFormatting>
  <conditionalFormatting sqref="G8:H8">
    <cfRule type="expression" dxfId="648" priority="4820">
      <formula>IF($G$8="Titul Jméno Příjmení","Vybarvit",IF($G$8="","Vybarvit",""))="Vybarvit"</formula>
    </cfRule>
  </conditionalFormatting>
  <conditionalFormatting sqref="K4">
    <cfRule type="expression" dxfId="647" priority="4791">
      <formula>$K$4=""</formula>
    </cfRule>
  </conditionalFormatting>
  <conditionalFormatting sqref="L4">
    <cfRule type="expression" dxfId="646" priority="4790">
      <formula>$L$4=""</formula>
    </cfRule>
  </conditionalFormatting>
  <conditionalFormatting sqref="E8">
    <cfRule type="expression" dxfId="645" priority="4789">
      <formula>$E$8=""</formula>
    </cfRule>
  </conditionalFormatting>
  <conditionalFormatting sqref="E7">
    <cfRule type="expression" dxfId="644" priority="4788">
      <formula>$E$7=""</formula>
    </cfRule>
  </conditionalFormatting>
  <conditionalFormatting sqref="E6">
    <cfRule type="expression" dxfId="643" priority="4787">
      <formula>$E$6=""</formula>
    </cfRule>
  </conditionalFormatting>
  <conditionalFormatting sqref="E5">
    <cfRule type="expression" dxfId="642" priority="4786">
      <formula>$E$5=""</formula>
    </cfRule>
  </conditionalFormatting>
  <conditionalFormatting sqref="E4">
    <cfRule type="expression" dxfId="641" priority="4784">
      <formula>$E$4=""</formula>
    </cfRule>
  </conditionalFormatting>
  <conditionalFormatting sqref="F13">
    <cfRule type="expression" dxfId="640" priority="3361">
      <formula>F13="Název dílu"</formula>
    </cfRule>
  </conditionalFormatting>
  <conditionalFormatting sqref="Q3">
    <cfRule type="cellIs" dxfId="639" priority="3360" operator="notEqual">
      <formula>0</formula>
    </cfRule>
  </conditionalFormatting>
  <conditionalFormatting sqref="C13">
    <cfRule type="expression" dxfId="638" priority="3359">
      <formula>C13="Kód dílu"</formula>
    </cfRule>
  </conditionalFormatting>
  <conditionalFormatting sqref="F2">
    <cfRule type="expression" dxfId="637" priority="3218">
      <formula>IF($F$2="Název stavby","Vybarvit",IF($F$2="","Vybarvit",""))="Vybarvit"</formula>
    </cfRule>
  </conditionalFormatting>
  <conditionalFormatting sqref="K7">
    <cfRule type="expression" dxfId="636" priority="3214">
      <formula>$K$7=""</formula>
    </cfRule>
  </conditionalFormatting>
  <conditionalFormatting sqref="K6">
    <cfRule type="expression" dxfId="635" priority="3213">
      <formula>$K$6=""</formula>
    </cfRule>
  </conditionalFormatting>
  <conditionalFormatting sqref="K8">
    <cfRule type="expression" dxfId="634" priority="3210">
      <formula>$K$8=""</formula>
    </cfRule>
  </conditionalFormatting>
  <conditionalFormatting sqref="G14">
    <cfRule type="expression" dxfId="633" priority="3191">
      <formula>G14=""</formula>
    </cfRule>
  </conditionalFormatting>
  <conditionalFormatting sqref="K5">
    <cfRule type="expression" dxfId="632" priority="3194">
      <formula>$K$6=""</formula>
    </cfRule>
  </conditionalFormatting>
  <conditionalFormatting sqref="I54">
    <cfRule type="expression" dxfId="631" priority="2057">
      <formula>I54=""</formula>
    </cfRule>
  </conditionalFormatting>
  <conditionalFormatting sqref="C14">
    <cfRule type="expression" dxfId="630" priority="3193">
      <formula>C14=""</formula>
    </cfRule>
  </conditionalFormatting>
  <conditionalFormatting sqref="F14">
    <cfRule type="expression" dxfId="629" priority="3192">
      <formula>IF(F14="Název položky","Vyznačit",IF(F14="","Vyznačit",""))="Vyznačit"</formula>
    </cfRule>
  </conditionalFormatting>
  <conditionalFormatting sqref="H14">
    <cfRule type="expression" dxfId="628" priority="3190">
      <formula>H14=""</formula>
    </cfRule>
  </conditionalFormatting>
  <conditionalFormatting sqref="I14">
    <cfRule type="expression" dxfId="627" priority="3189">
      <formula>I14=""</formula>
    </cfRule>
  </conditionalFormatting>
  <conditionalFormatting sqref="J14">
    <cfRule type="expression" dxfId="626" priority="3188">
      <formula>J14=""</formula>
    </cfRule>
  </conditionalFormatting>
  <conditionalFormatting sqref="D14">
    <cfRule type="expression" dxfId="625" priority="3187">
      <formula>D14=""</formula>
    </cfRule>
  </conditionalFormatting>
  <conditionalFormatting sqref="J38">
    <cfRule type="expression" dxfId="624" priority="2420">
      <formula>J38=""</formula>
    </cfRule>
  </conditionalFormatting>
  <conditionalFormatting sqref="F61">
    <cfRule type="expression" dxfId="623" priority="2379">
      <formula>F61=""</formula>
    </cfRule>
  </conditionalFormatting>
  <conditionalFormatting sqref="F74">
    <cfRule type="expression" dxfId="622" priority="2364">
      <formula>F74=""</formula>
    </cfRule>
  </conditionalFormatting>
  <conditionalFormatting sqref="C58">
    <cfRule type="expression" dxfId="621" priority="2390">
      <formula>C58=""</formula>
    </cfRule>
  </conditionalFormatting>
  <conditionalFormatting sqref="F60">
    <cfRule type="expression" dxfId="620" priority="2380">
      <formula>F60=""</formula>
    </cfRule>
  </conditionalFormatting>
  <conditionalFormatting sqref="C42">
    <cfRule type="expression" dxfId="619" priority="2414">
      <formula>C42=""</formula>
    </cfRule>
  </conditionalFormatting>
  <conditionalFormatting sqref="F43">
    <cfRule type="expression" dxfId="618" priority="2405">
      <formula>F43=""</formula>
    </cfRule>
  </conditionalFormatting>
  <conditionalFormatting sqref="I42">
    <cfRule type="expression" dxfId="617" priority="2409">
      <formula>I42=""</formula>
    </cfRule>
  </conditionalFormatting>
  <conditionalFormatting sqref="F41">
    <cfRule type="expression" dxfId="616" priority="2415">
      <formula>F41=""</formula>
    </cfRule>
  </conditionalFormatting>
  <conditionalFormatting sqref="H42">
    <cfRule type="expression" dxfId="615" priority="2410">
      <formula>H42=""</formula>
    </cfRule>
  </conditionalFormatting>
  <conditionalFormatting sqref="I38">
    <cfRule type="expression" dxfId="614" priority="2421">
      <formula>I38=""</formula>
    </cfRule>
  </conditionalFormatting>
  <conditionalFormatting sqref="I58">
    <cfRule type="expression" dxfId="613" priority="2385">
      <formula>I58=""</formula>
    </cfRule>
  </conditionalFormatting>
  <conditionalFormatting sqref="D42">
    <cfRule type="expression" dxfId="612" priority="2406">
      <formula>D42=""</formula>
    </cfRule>
  </conditionalFormatting>
  <conditionalFormatting sqref="J42">
    <cfRule type="expression" dxfId="611" priority="2408">
      <formula>J42=""</formula>
    </cfRule>
  </conditionalFormatting>
  <conditionalFormatting sqref="F42">
    <cfRule type="expression" dxfId="610" priority="2412">
      <formula>F42=""</formula>
    </cfRule>
  </conditionalFormatting>
  <conditionalFormatting sqref="H38">
    <cfRule type="expression" dxfId="609" priority="2422">
      <formula>H38=""</formula>
    </cfRule>
  </conditionalFormatting>
  <conditionalFormatting sqref="F44">
    <cfRule type="expression" dxfId="608" priority="2404">
      <formula>F44=""</formula>
    </cfRule>
  </conditionalFormatting>
  <conditionalFormatting sqref="F59">
    <cfRule type="expression" dxfId="607" priority="2381">
      <formula>F59=""</formula>
    </cfRule>
  </conditionalFormatting>
  <conditionalFormatting sqref="F57">
    <cfRule type="expression" dxfId="606" priority="2391">
      <formula>F57=""</formula>
    </cfRule>
  </conditionalFormatting>
  <conditionalFormatting sqref="I70">
    <cfRule type="expression" dxfId="605" priority="2373">
      <formula>I70=""</formula>
    </cfRule>
  </conditionalFormatting>
  <conditionalFormatting sqref="D58">
    <cfRule type="expression" dxfId="604" priority="2382">
      <formula>D58=""</formula>
    </cfRule>
  </conditionalFormatting>
  <conditionalFormatting sqref="H58">
    <cfRule type="expression" dxfId="603" priority="2386">
      <formula>H58=""</formula>
    </cfRule>
  </conditionalFormatting>
  <conditionalFormatting sqref="J58">
    <cfRule type="expression" dxfId="602" priority="2384">
      <formula>J58=""</formula>
    </cfRule>
  </conditionalFormatting>
  <conditionalFormatting sqref="F58">
    <cfRule type="expression" dxfId="601" priority="2388">
      <formula>F58=""</formula>
    </cfRule>
  </conditionalFormatting>
  <conditionalFormatting sqref="G42">
    <cfRule type="expression" dxfId="600" priority="2411">
      <formula>G42=""</formula>
    </cfRule>
  </conditionalFormatting>
  <conditionalFormatting sqref="G38">
    <cfRule type="expression" dxfId="599" priority="2423">
      <formula>G38=""</formula>
    </cfRule>
  </conditionalFormatting>
  <conditionalFormatting sqref="J70">
    <cfRule type="expression" dxfId="598" priority="2372">
      <formula>J70=""</formula>
    </cfRule>
  </conditionalFormatting>
  <conditionalFormatting sqref="F39">
    <cfRule type="expression" dxfId="597" priority="2417">
      <formula>F39=""</formula>
    </cfRule>
  </conditionalFormatting>
  <conditionalFormatting sqref="F40">
    <cfRule type="expression" dxfId="596" priority="2416">
      <formula>F40=""</formula>
    </cfRule>
  </conditionalFormatting>
  <conditionalFormatting sqref="D38">
    <cfRule type="expression" dxfId="595" priority="2418">
      <formula>D38=""</formula>
    </cfRule>
  </conditionalFormatting>
  <conditionalFormatting sqref="F38">
    <cfRule type="expression" dxfId="594" priority="2424">
      <formula>F38=""</formula>
    </cfRule>
  </conditionalFormatting>
  <conditionalFormatting sqref="G58">
    <cfRule type="expression" dxfId="593" priority="2387">
      <formula>G58=""</formula>
    </cfRule>
  </conditionalFormatting>
  <conditionalFormatting sqref="F50">
    <cfRule type="expression" dxfId="592" priority="2067">
      <formula>F50=""</formula>
    </cfRule>
  </conditionalFormatting>
  <conditionalFormatting sqref="F55">
    <cfRule type="expression" dxfId="591" priority="2393">
      <formula>F55=""</formula>
    </cfRule>
  </conditionalFormatting>
  <conditionalFormatting sqref="F56">
    <cfRule type="expression" dxfId="590" priority="2392">
      <formula>F56=""</formula>
    </cfRule>
  </conditionalFormatting>
  <conditionalFormatting sqref="I74">
    <cfRule type="expression" dxfId="589" priority="2361">
      <formula>I74=""</formula>
    </cfRule>
  </conditionalFormatting>
  <conditionalFormatting sqref="F71">
    <cfRule type="expression" dxfId="588" priority="2369">
      <formula>F71=""</formula>
    </cfRule>
  </conditionalFormatting>
  <conditionalFormatting sqref="D70">
    <cfRule type="expression" dxfId="587" priority="2370">
      <formula>D70=""</formula>
    </cfRule>
  </conditionalFormatting>
  <conditionalFormatting sqref="F70">
    <cfRule type="expression" dxfId="586" priority="2376">
      <formula>F70=""</formula>
    </cfRule>
  </conditionalFormatting>
  <conditionalFormatting sqref="C74">
    <cfRule type="expression" dxfId="585" priority="2366">
      <formula>C74=""</formula>
    </cfRule>
  </conditionalFormatting>
  <conditionalFormatting sqref="D74">
    <cfRule type="expression" dxfId="584" priority="2358">
      <formula>D74=""</formula>
    </cfRule>
  </conditionalFormatting>
  <conditionalFormatting sqref="I78">
    <cfRule type="expression" dxfId="583" priority="2349">
      <formula>I78=""</formula>
    </cfRule>
  </conditionalFormatting>
  <conditionalFormatting sqref="F79">
    <cfRule type="expression" dxfId="582" priority="2345">
      <formula>F79=""</formula>
    </cfRule>
  </conditionalFormatting>
  <conditionalFormatting sqref="J78">
    <cfRule type="expression" dxfId="581" priority="2348">
      <formula>J78=""</formula>
    </cfRule>
  </conditionalFormatting>
  <conditionalFormatting sqref="F78">
    <cfRule type="expression" dxfId="580" priority="2352">
      <formula>F78=""</formula>
    </cfRule>
  </conditionalFormatting>
  <conditionalFormatting sqref="J74">
    <cfRule type="expression" dxfId="579" priority="2360">
      <formula>J74=""</formula>
    </cfRule>
  </conditionalFormatting>
  <conditionalFormatting sqref="F51">
    <cfRule type="expression" dxfId="578" priority="2078">
      <formula>F51=""</formula>
    </cfRule>
  </conditionalFormatting>
  <conditionalFormatting sqref="C50">
    <cfRule type="expression" dxfId="577" priority="2068">
      <formula>C50=""</formula>
    </cfRule>
  </conditionalFormatting>
  <conditionalFormatting sqref="F52">
    <cfRule type="expression" dxfId="576" priority="2077">
      <formula>F52=""</formula>
    </cfRule>
  </conditionalFormatting>
  <conditionalFormatting sqref="C38">
    <cfRule type="expression" dxfId="575" priority="2426">
      <formula>C38=""</formula>
    </cfRule>
  </conditionalFormatting>
  <conditionalFormatting sqref="F45">
    <cfRule type="expression" dxfId="574" priority="2403">
      <formula>F45=""</formula>
    </cfRule>
  </conditionalFormatting>
  <conditionalFormatting sqref="H50">
    <cfRule type="expression" dxfId="573" priority="2065">
      <formula>H50=""</formula>
    </cfRule>
  </conditionalFormatting>
  <conditionalFormatting sqref="I50">
    <cfRule type="expression" dxfId="572" priority="2064">
      <formula>I50=""</formula>
    </cfRule>
  </conditionalFormatting>
  <conditionalFormatting sqref="J50">
    <cfRule type="expression" dxfId="571" priority="2063">
      <formula>J50=""</formula>
    </cfRule>
  </conditionalFormatting>
  <conditionalFormatting sqref="F54">
    <cfRule type="expression" dxfId="570" priority="2060">
      <formula>F54=""</formula>
    </cfRule>
  </conditionalFormatting>
  <conditionalFormatting sqref="G54">
    <cfRule type="expression" dxfId="569" priority="2059">
      <formula>G54=""</formula>
    </cfRule>
  </conditionalFormatting>
  <conditionalFormatting sqref="H54">
    <cfRule type="expression" dxfId="568" priority="2058">
      <formula>H54=""</formula>
    </cfRule>
  </conditionalFormatting>
  <conditionalFormatting sqref="D50">
    <cfRule type="expression" dxfId="567" priority="2062">
      <formula>D50=""</formula>
    </cfRule>
  </conditionalFormatting>
  <conditionalFormatting sqref="F75">
    <cfRule type="expression" dxfId="566" priority="2357">
      <formula>F75=""</formula>
    </cfRule>
  </conditionalFormatting>
  <conditionalFormatting sqref="C70">
    <cfRule type="expression" dxfId="565" priority="2378">
      <formula>C70=""</formula>
    </cfRule>
  </conditionalFormatting>
  <conditionalFormatting sqref="G50">
    <cfRule type="expression" dxfId="564" priority="2066">
      <formula>G50=""</formula>
    </cfRule>
  </conditionalFormatting>
  <conditionalFormatting sqref="F53">
    <cfRule type="expression" dxfId="563" priority="2076">
      <formula>F53=""</formula>
    </cfRule>
  </conditionalFormatting>
  <conditionalFormatting sqref="F130">
    <cfRule type="expression" dxfId="562" priority="2218">
      <formula>F130="Název dílu"</formula>
    </cfRule>
  </conditionalFormatting>
  <conditionalFormatting sqref="C130">
    <cfRule type="expression" dxfId="561" priority="2217">
      <formula>C130="Kód dílu"</formula>
    </cfRule>
  </conditionalFormatting>
  <conditionalFormatting sqref="F47">
    <cfRule type="expression" dxfId="560" priority="2011">
      <formula>F47=""</formula>
    </cfRule>
  </conditionalFormatting>
  <conditionalFormatting sqref="F49">
    <cfRule type="expression" dxfId="559" priority="2009">
      <formula>F49=""</formula>
    </cfRule>
  </conditionalFormatting>
  <conditionalFormatting sqref="F48">
    <cfRule type="expression" dxfId="558" priority="2010">
      <formula>F48=""</formula>
    </cfRule>
  </conditionalFormatting>
  <conditionalFormatting sqref="F31">
    <cfRule type="expression" dxfId="557" priority="2021">
      <formula>F31=""</formula>
    </cfRule>
  </conditionalFormatting>
  <conditionalFormatting sqref="F35">
    <cfRule type="expression" dxfId="556" priority="2024">
      <formula>F35=""</formula>
    </cfRule>
  </conditionalFormatting>
  <conditionalFormatting sqref="C54">
    <cfRule type="expression" dxfId="555" priority="2061">
      <formula>C54=""</formula>
    </cfRule>
  </conditionalFormatting>
  <conditionalFormatting sqref="J54">
    <cfRule type="expression" dxfId="554" priority="2056">
      <formula>J54=""</formula>
    </cfRule>
  </conditionalFormatting>
  <conditionalFormatting sqref="D54">
    <cfRule type="expression" dxfId="553" priority="2055">
      <formula>D54=""</formula>
    </cfRule>
  </conditionalFormatting>
  <conditionalFormatting sqref="F131">
    <cfRule type="expression" dxfId="552" priority="2004">
      <formula>F131="Název dílu"</formula>
    </cfRule>
  </conditionalFormatting>
  <conditionalFormatting sqref="C131">
    <cfRule type="expression" dxfId="551" priority="2003">
      <formula>C131="Kód dílu"</formula>
    </cfRule>
  </conditionalFormatting>
  <conditionalFormatting sqref="F17">
    <cfRule type="expression" dxfId="550" priority="1495">
      <formula>F17=""</formula>
    </cfRule>
  </conditionalFormatting>
  <conditionalFormatting sqref="F16">
    <cfRule type="expression" dxfId="549" priority="1494">
      <formula>F16=""</formula>
    </cfRule>
  </conditionalFormatting>
  <conditionalFormatting sqref="F37">
    <cfRule type="expression" dxfId="548" priority="1479">
      <formula>F37=""</formula>
    </cfRule>
  </conditionalFormatting>
  <conditionalFormatting sqref="H78">
    <cfRule type="expression" dxfId="547" priority="1444">
      <formula>H78=""</formula>
    </cfRule>
  </conditionalFormatting>
  <conditionalFormatting sqref="F81">
    <cfRule type="expression" dxfId="546" priority="1448">
      <formula>F81=""</formula>
    </cfRule>
  </conditionalFormatting>
  <conditionalFormatting sqref="F72">
    <cfRule type="expression" dxfId="545" priority="1457">
      <formula>F72=""</formula>
    </cfRule>
  </conditionalFormatting>
  <conditionalFormatting sqref="G74">
    <cfRule type="expression" dxfId="544" priority="1451">
      <formula>G74=""</formula>
    </cfRule>
  </conditionalFormatting>
  <conditionalFormatting sqref="H70">
    <cfRule type="expression" dxfId="543" priority="1452">
      <formula>H70=""</formula>
    </cfRule>
  </conditionalFormatting>
  <conditionalFormatting sqref="F73">
    <cfRule type="expression" dxfId="542" priority="1456">
      <formula>F73=""</formula>
    </cfRule>
  </conditionalFormatting>
  <conditionalFormatting sqref="H34">
    <cfRule type="expression" dxfId="541" priority="1476">
      <formula>H34=""</formula>
    </cfRule>
  </conditionalFormatting>
  <conditionalFormatting sqref="F32">
    <cfRule type="expression" dxfId="540" priority="1480">
      <formula>F32=""</formula>
    </cfRule>
  </conditionalFormatting>
  <conditionalFormatting sqref="G30">
    <cfRule type="expression" dxfId="539" priority="1483">
      <formula>G30=""</formula>
    </cfRule>
  </conditionalFormatting>
  <conditionalFormatting sqref="F80">
    <cfRule type="expression" dxfId="538" priority="1449">
      <formula>F80=""</formula>
    </cfRule>
  </conditionalFormatting>
  <conditionalFormatting sqref="H30">
    <cfRule type="expression" dxfId="537" priority="1482">
      <formula>H30=""</formula>
    </cfRule>
  </conditionalFormatting>
  <conditionalFormatting sqref="F33">
    <cfRule type="expression" dxfId="536" priority="1481">
      <formula>F33=""</formula>
    </cfRule>
  </conditionalFormatting>
  <conditionalFormatting sqref="F240">
    <cfRule type="expression" dxfId="535" priority="1570">
      <formula>F240="Název dílu"</formula>
    </cfRule>
  </conditionalFormatting>
  <conditionalFormatting sqref="C240">
    <cfRule type="expression" dxfId="534" priority="1569">
      <formula>C240="Kód dílu"</formula>
    </cfRule>
  </conditionalFormatting>
  <conditionalFormatting sqref="F36">
    <cfRule type="expression" dxfId="533" priority="1478">
      <formula>F36=""</formula>
    </cfRule>
  </conditionalFormatting>
  <conditionalFormatting sqref="G34">
    <cfRule type="expression" dxfId="532" priority="1477">
      <formula>G34=""</formula>
    </cfRule>
  </conditionalFormatting>
  <conditionalFormatting sqref="D78">
    <cfRule type="expression" dxfId="531" priority="1446">
      <formula>D78=""</formula>
    </cfRule>
  </conditionalFormatting>
  <conditionalFormatting sqref="G78">
    <cfRule type="expression" dxfId="530" priority="1445">
      <formula>G78=""</formula>
    </cfRule>
  </conditionalFormatting>
  <conditionalFormatting sqref="F21">
    <cfRule type="expression" dxfId="529" priority="1207">
      <formula>F21=""</formula>
    </cfRule>
  </conditionalFormatting>
  <conditionalFormatting sqref="F20">
    <cfRule type="expression" dxfId="528" priority="1206">
      <formula>F20=""</formula>
    </cfRule>
  </conditionalFormatting>
  <conditionalFormatting sqref="I22">
    <cfRule type="expression" dxfId="527" priority="1200">
      <formula>I22=""</formula>
    </cfRule>
  </conditionalFormatting>
  <conditionalFormatting sqref="F76">
    <cfRule type="expression" dxfId="526" priority="1455">
      <formula>F76=""</formula>
    </cfRule>
  </conditionalFormatting>
  <conditionalFormatting sqref="H18">
    <cfRule type="expression" dxfId="525" priority="1211">
      <formula>H18=""</formula>
    </cfRule>
  </conditionalFormatting>
  <conditionalFormatting sqref="H26">
    <cfRule type="expression" dxfId="524" priority="1191">
      <formula>H26=""</formula>
    </cfRule>
  </conditionalFormatting>
  <conditionalFormatting sqref="D18">
    <cfRule type="expression" dxfId="523" priority="1208">
      <formula>D18=""</formula>
    </cfRule>
  </conditionalFormatting>
  <conditionalFormatting sqref="C22">
    <cfRule type="expression" dxfId="522" priority="1204">
      <formula>C22=""</formula>
    </cfRule>
  </conditionalFormatting>
  <conditionalFormatting sqref="F19">
    <cfRule type="expression" dxfId="521" priority="1215">
      <formula>F19=""</formula>
    </cfRule>
  </conditionalFormatting>
  <conditionalFormatting sqref="F23">
    <cfRule type="expression" dxfId="520" priority="1205">
      <formula>F23=""</formula>
    </cfRule>
  </conditionalFormatting>
  <conditionalFormatting sqref="F25">
    <cfRule type="expression" dxfId="519" priority="1197">
      <formula>F25=""</formula>
    </cfRule>
  </conditionalFormatting>
  <conditionalFormatting sqref="F24">
    <cfRule type="expression" dxfId="518" priority="1196">
      <formula>F24=""</formula>
    </cfRule>
  </conditionalFormatting>
  <conditionalFormatting sqref="F77">
    <cfRule type="expression" dxfId="517" priority="1454">
      <formula>F77=""</formula>
    </cfRule>
  </conditionalFormatting>
  <conditionalFormatting sqref="G70">
    <cfRule type="expression" dxfId="516" priority="1453">
      <formula>G70=""</formula>
    </cfRule>
  </conditionalFormatting>
  <conditionalFormatting sqref="H74">
    <cfRule type="expression" dxfId="515" priority="1450">
      <formula>H74=""</formula>
    </cfRule>
  </conditionalFormatting>
  <conditionalFormatting sqref="C78">
    <cfRule type="expression" dxfId="514" priority="1447">
      <formula>C78=""</formula>
    </cfRule>
  </conditionalFormatting>
  <conditionalFormatting sqref="G22">
    <cfRule type="expression" dxfId="513" priority="1202">
      <formula>G22=""</formula>
    </cfRule>
  </conditionalFormatting>
  <conditionalFormatting sqref="H22">
    <cfRule type="expression" dxfId="512" priority="1201">
      <formula>H22=""</formula>
    </cfRule>
  </conditionalFormatting>
  <conditionalFormatting sqref="J22">
    <cfRule type="expression" dxfId="511" priority="1199">
      <formula>J22=""</formula>
    </cfRule>
  </conditionalFormatting>
  <conditionalFormatting sqref="D22">
    <cfRule type="expression" dxfId="510" priority="1198">
      <formula>D22=""</formula>
    </cfRule>
  </conditionalFormatting>
  <conditionalFormatting sqref="C18">
    <cfRule type="expression" dxfId="509" priority="1214">
      <formula>C18=""</formula>
    </cfRule>
  </conditionalFormatting>
  <conditionalFormatting sqref="G26">
    <cfRule type="expression" dxfId="508" priority="1192">
      <formula>G26=""</formula>
    </cfRule>
  </conditionalFormatting>
  <conditionalFormatting sqref="G18">
    <cfRule type="expression" dxfId="507" priority="1212">
      <formula>G18=""</formula>
    </cfRule>
  </conditionalFormatting>
  <conditionalFormatting sqref="F96">
    <cfRule type="expression" dxfId="506" priority="1153">
      <formula>F96=""</formula>
    </cfRule>
  </conditionalFormatting>
  <conditionalFormatting sqref="H94">
    <cfRule type="expression" dxfId="505" priority="1151">
      <formula>H94=""</formula>
    </cfRule>
  </conditionalFormatting>
  <conditionalFormatting sqref="G94">
    <cfRule type="expression" dxfId="504" priority="1152">
      <formula>G94=""</formula>
    </cfRule>
  </conditionalFormatting>
  <conditionalFormatting sqref="F99">
    <cfRule type="expression" dxfId="503" priority="1150">
      <formula>F99=""</formula>
    </cfRule>
  </conditionalFormatting>
  <conditionalFormatting sqref="F95">
    <cfRule type="expression" dxfId="502" priority="1155">
      <formula>F95=""</formula>
    </cfRule>
  </conditionalFormatting>
  <conditionalFormatting sqref="F97">
    <cfRule type="expression" dxfId="501" priority="1154">
      <formula>F97=""</formula>
    </cfRule>
  </conditionalFormatting>
  <conditionalFormatting sqref="H82">
    <cfRule type="expression" dxfId="500" priority="1181">
      <formula>H82=""</formula>
    </cfRule>
  </conditionalFormatting>
  <conditionalFormatting sqref="C26">
    <cfRule type="expression" dxfId="499" priority="1194">
      <formula>C26=""</formula>
    </cfRule>
  </conditionalFormatting>
  <conditionalFormatting sqref="H90">
    <cfRule type="expression" dxfId="498" priority="1156">
      <formula>H90=""</formula>
    </cfRule>
  </conditionalFormatting>
  <conditionalFormatting sqref="F101">
    <cfRule type="expression" dxfId="497" priority="1149">
      <formula>F101=""</formula>
    </cfRule>
  </conditionalFormatting>
  <conditionalFormatting sqref="F103">
    <cfRule type="expression" dxfId="496" priority="1145">
      <formula>F103=""</formula>
    </cfRule>
  </conditionalFormatting>
  <conditionalFormatting sqref="F27">
    <cfRule type="expression" dxfId="495" priority="1195">
      <formula>F27=""</formula>
    </cfRule>
  </conditionalFormatting>
  <conditionalFormatting sqref="F105">
    <cfRule type="expression" dxfId="494" priority="1144">
      <formula>F105=""</formula>
    </cfRule>
  </conditionalFormatting>
  <conditionalFormatting sqref="H102">
    <cfRule type="expression" dxfId="493" priority="1141">
      <formula>H102=""</formula>
    </cfRule>
  </conditionalFormatting>
  <conditionalFormatting sqref="F107">
    <cfRule type="expression" dxfId="492" priority="1140">
      <formula>F107=""</formula>
    </cfRule>
  </conditionalFormatting>
  <conditionalFormatting sqref="F109">
    <cfRule type="expression" dxfId="491" priority="1139">
      <formula>F109=""</formula>
    </cfRule>
  </conditionalFormatting>
  <conditionalFormatting sqref="F108">
    <cfRule type="expression" dxfId="490" priority="1138">
      <formula>F108=""</formula>
    </cfRule>
  </conditionalFormatting>
  <conditionalFormatting sqref="G106">
    <cfRule type="expression" dxfId="489" priority="1137">
      <formula>G106=""</formula>
    </cfRule>
  </conditionalFormatting>
  <conditionalFormatting sqref="H106">
    <cfRule type="expression" dxfId="488" priority="1136">
      <formula>H106=""</formula>
    </cfRule>
  </conditionalFormatting>
  <conditionalFormatting sqref="F111">
    <cfRule type="expression" dxfId="487" priority="1135">
      <formula>F111=""</formula>
    </cfRule>
  </conditionalFormatting>
  <conditionalFormatting sqref="F113">
    <cfRule type="expression" dxfId="486" priority="1134">
      <formula>F113=""</formula>
    </cfRule>
  </conditionalFormatting>
  <conditionalFormatting sqref="F104">
    <cfRule type="expression" dxfId="485" priority="1143">
      <formula>F104=""</formula>
    </cfRule>
  </conditionalFormatting>
  <conditionalFormatting sqref="G102">
    <cfRule type="expression" dxfId="484" priority="1142">
      <formula>G102=""</formula>
    </cfRule>
  </conditionalFormatting>
  <conditionalFormatting sqref="F123">
    <cfRule type="expression" dxfId="483" priority="1120">
      <formula>F123=""</formula>
    </cfRule>
  </conditionalFormatting>
  <conditionalFormatting sqref="F125">
    <cfRule type="expression" dxfId="482" priority="1119">
      <formula>F125=""</formula>
    </cfRule>
  </conditionalFormatting>
  <conditionalFormatting sqref="F124">
    <cfRule type="expression" dxfId="481" priority="1118">
      <formula>F124=""</formula>
    </cfRule>
  </conditionalFormatting>
  <conditionalFormatting sqref="G122">
    <cfRule type="expression" dxfId="480" priority="1117">
      <formula>G122=""</formula>
    </cfRule>
  </conditionalFormatting>
  <conditionalFormatting sqref="H122">
    <cfRule type="expression" dxfId="479" priority="1116">
      <formula>H122=""</formula>
    </cfRule>
  </conditionalFormatting>
  <conditionalFormatting sqref="F100">
    <cfRule type="expression" dxfId="478" priority="1148">
      <formula>F100=""</formula>
    </cfRule>
  </conditionalFormatting>
  <conditionalFormatting sqref="G98">
    <cfRule type="expression" dxfId="477" priority="1147">
      <formula>G98=""</formula>
    </cfRule>
  </conditionalFormatting>
  <conditionalFormatting sqref="H98">
    <cfRule type="expression" dxfId="476" priority="1146">
      <formula>H98=""</formula>
    </cfRule>
  </conditionalFormatting>
  <conditionalFormatting sqref="F112">
    <cfRule type="expression" dxfId="475" priority="1133">
      <formula>F112=""</formula>
    </cfRule>
  </conditionalFormatting>
  <conditionalFormatting sqref="F121">
    <cfRule type="expression" dxfId="474" priority="1124">
      <formula>F121=""</formula>
    </cfRule>
  </conditionalFormatting>
  <conditionalFormatting sqref="F120">
    <cfRule type="expression" dxfId="473" priority="1123">
      <formula>F120=""</formula>
    </cfRule>
  </conditionalFormatting>
  <conditionalFormatting sqref="G118">
    <cfRule type="expression" dxfId="472" priority="1122">
      <formula>G118=""</formula>
    </cfRule>
  </conditionalFormatting>
  <conditionalFormatting sqref="H118">
    <cfRule type="expression" dxfId="471" priority="1121">
      <formula>H118=""</formula>
    </cfRule>
  </conditionalFormatting>
  <conditionalFormatting sqref="F83">
    <cfRule type="expression" dxfId="470" priority="1185">
      <formula>F83=""</formula>
    </cfRule>
  </conditionalFormatting>
  <conditionalFormatting sqref="F85">
    <cfRule type="expression" dxfId="469" priority="1184">
      <formula>F85=""</formula>
    </cfRule>
  </conditionalFormatting>
  <conditionalFormatting sqref="F28">
    <cfRule type="expression" dxfId="468" priority="1186">
      <formula>F28=""</formula>
    </cfRule>
  </conditionalFormatting>
  <conditionalFormatting sqref="F145">
    <cfRule type="expression" dxfId="467" priority="1095">
      <formula>F145=""</formula>
    </cfRule>
  </conditionalFormatting>
  <conditionalFormatting sqref="F147">
    <cfRule type="expression" dxfId="466" priority="1094">
      <formula>F147=""</formula>
    </cfRule>
  </conditionalFormatting>
  <conditionalFormatting sqref="F84">
    <cfRule type="expression" dxfId="465" priority="1183">
      <formula>F84=""</formula>
    </cfRule>
  </conditionalFormatting>
  <conditionalFormatting sqref="G82">
    <cfRule type="expression" dxfId="464" priority="1182">
      <formula>G82=""</formula>
    </cfRule>
  </conditionalFormatting>
  <conditionalFormatting sqref="F88">
    <cfRule type="expression" dxfId="463" priority="1163">
      <formula>F88=""</formula>
    </cfRule>
  </conditionalFormatting>
  <conditionalFormatting sqref="F87">
    <cfRule type="expression" dxfId="462" priority="1165">
      <formula>F87=""</formula>
    </cfRule>
  </conditionalFormatting>
  <conditionalFormatting sqref="F89">
    <cfRule type="expression" dxfId="461" priority="1164">
      <formula>F89=""</formula>
    </cfRule>
  </conditionalFormatting>
  <conditionalFormatting sqref="G86">
    <cfRule type="expression" dxfId="460" priority="1162">
      <formula>G86=""</formula>
    </cfRule>
  </conditionalFormatting>
  <conditionalFormatting sqref="H86">
    <cfRule type="expression" dxfId="459" priority="1161">
      <formula>H86=""</formula>
    </cfRule>
  </conditionalFormatting>
  <conditionalFormatting sqref="F91">
    <cfRule type="expression" dxfId="458" priority="1160">
      <formula>F91=""</formula>
    </cfRule>
  </conditionalFormatting>
  <conditionalFormatting sqref="F93">
    <cfRule type="expression" dxfId="457" priority="1159">
      <formula>F93=""</formula>
    </cfRule>
  </conditionalFormatting>
  <conditionalFormatting sqref="G110">
    <cfRule type="expression" dxfId="456" priority="1132">
      <formula>G110=""</formula>
    </cfRule>
  </conditionalFormatting>
  <conditionalFormatting sqref="D26">
    <cfRule type="expression" dxfId="455" priority="1188">
      <formula>D26=""</formula>
    </cfRule>
  </conditionalFormatting>
  <conditionalFormatting sqref="F29">
    <cfRule type="expression" dxfId="454" priority="1187">
      <formula>F29=""</formula>
    </cfRule>
  </conditionalFormatting>
  <conditionalFormatting sqref="F143">
    <cfRule type="expression" dxfId="453" priority="1099">
      <formula>F143=""</formula>
    </cfRule>
  </conditionalFormatting>
  <conditionalFormatting sqref="F142">
    <cfRule type="expression" dxfId="452" priority="1098">
      <formula>F142=""</formula>
    </cfRule>
  </conditionalFormatting>
  <conditionalFormatting sqref="G140">
    <cfRule type="expression" dxfId="451" priority="1097">
      <formula>G140=""</formula>
    </cfRule>
  </conditionalFormatting>
  <conditionalFormatting sqref="F117">
    <cfRule type="expression" dxfId="450" priority="1129">
      <formula>F117=""</formula>
    </cfRule>
  </conditionalFormatting>
  <conditionalFormatting sqref="G148">
    <cfRule type="expression" dxfId="449" priority="1087">
      <formula>G148=""</formula>
    </cfRule>
  </conditionalFormatting>
  <conditionalFormatting sqref="G144">
    <cfRule type="expression" dxfId="448" priority="1092">
      <formula>G144=""</formula>
    </cfRule>
  </conditionalFormatting>
  <conditionalFormatting sqref="F153">
    <cfRule type="expression" dxfId="447" priority="1085">
      <formula>F153=""</formula>
    </cfRule>
  </conditionalFormatting>
  <conditionalFormatting sqref="F158">
    <cfRule type="expression" dxfId="446" priority="1078">
      <formula>F158=""</formula>
    </cfRule>
  </conditionalFormatting>
  <conditionalFormatting sqref="F181">
    <cfRule type="expression" dxfId="445" priority="1050">
      <formula>F181=""</formula>
    </cfRule>
  </conditionalFormatting>
  <conditionalFormatting sqref="F15">
    <cfRule type="expression" dxfId="444" priority="975">
      <formula>F15=""</formula>
    </cfRule>
  </conditionalFormatting>
  <conditionalFormatting sqref="F134">
    <cfRule type="expression" dxfId="443" priority="1108">
      <formula>F134=""</formula>
    </cfRule>
  </conditionalFormatting>
  <conditionalFormatting sqref="H140">
    <cfRule type="expression" dxfId="442" priority="1096">
      <formula>H140=""</formula>
    </cfRule>
  </conditionalFormatting>
  <conditionalFormatting sqref="F146">
    <cfRule type="expression" dxfId="441" priority="1093">
      <formula>F146=""</formula>
    </cfRule>
  </conditionalFormatting>
  <conditionalFormatting sqref="F157">
    <cfRule type="expression" dxfId="440" priority="1080">
      <formula>F157=""</formula>
    </cfRule>
  </conditionalFormatting>
  <conditionalFormatting sqref="H144">
    <cfRule type="expression" dxfId="439" priority="1091">
      <formula>H144=""</formula>
    </cfRule>
  </conditionalFormatting>
  <conditionalFormatting sqref="F149">
    <cfRule type="expression" dxfId="438" priority="1090">
      <formula>F149=""</formula>
    </cfRule>
  </conditionalFormatting>
  <conditionalFormatting sqref="F151">
    <cfRule type="expression" dxfId="437" priority="1089">
      <formula>F151=""</formula>
    </cfRule>
  </conditionalFormatting>
  <conditionalFormatting sqref="F150">
    <cfRule type="expression" dxfId="436" priority="1088">
      <formula>F150=""</formula>
    </cfRule>
  </conditionalFormatting>
  <conditionalFormatting sqref="F138">
    <cfRule type="expression" dxfId="435" priority="1103">
      <formula>F138=""</formula>
    </cfRule>
  </conditionalFormatting>
  <conditionalFormatting sqref="G136">
    <cfRule type="expression" dxfId="434" priority="1102">
      <formula>G136=""</formula>
    </cfRule>
  </conditionalFormatting>
  <conditionalFormatting sqref="H110">
    <cfRule type="expression" dxfId="433" priority="1131">
      <formula>H110=""</formula>
    </cfRule>
  </conditionalFormatting>
  <conditionalFormatting sqref="F115">
    <cfRule type="expression" dxfId="432" priority="1130">
      <formula>F115=""</formula>
    </cfRule>
  </conditionalFormatting>
  <conditionalFormatting sqref="H136">
    <cfRule type="expression" dxfId="431" priority="1101">
      <formula>H136=""</formula>
    </cfRule>
  </conditionalFormatting>
  <conditionalFormatting sqref="F141">
    <cfRule type="expression" dxfId="430" priority="1100">
      <formula>F141=""</formula>
    </cfRule>
  </conditionalFormatting>
  <conditionalFormatting sqref="G188">
    <cfRule type="expression" dxfId="429" priority="1037">
      <formula>G188=""</formula>
    </cfRule>
  </conditionalFormatting>
  <conditionalFormatting sqref="F133">
    <cfRule type="expression" dxfId="428" priority="1110">
      <formula>F133=""</formula>
    </cfRule>
  </conditionalFormatting>
  <conditionalFormatting sqref="F135">
    <cfRule type="expression" dxfId="427" priority="1109">
      <formula>F135=""</formula>
    </cfRule>
  </conditionalFormatting>
  <conditionalFormatting sqref="H132">
    <cfRule type="expression" dxfId="426" priority="1106">
      <formula>H132=""</formula>
    </cfRule>
  </conditionalFormatting>
  <conditionalFormatting sqref="G132">
    <cfRule type="expression" dxfId="425" priority="1107">
      <formula>G132=""</formula>
    </cfRule>
  </conditionalFormatting>
  <conditionalFormatting sqref="F137">
    <cfRule type="expression" dxfId="424" priority="1105">
      <formula>F137=""</formula>
    </cfRule>
  </conditionalFormatting>
  <conditionalFormatting sqref="F139">
    <cfRule type="expression" dxfId="423" priority="1104">
      <formula>F139=""</formula>
    </cfRule>
  </conditionalFormatting>
  <conditionalFormatting sqref="F155">
    <cfRule type="expression" dxfId="422" priority="1084">
      <formula>F155=""</formula>
    </cfRule>
  </conditionalFormatting>
  <conditionalFormatting sqref="F154">
    <cfRule type="expression" dxfId="421" priority="1083">
      <formula>F154=""</formula>
    </cfRule>
  </conditionalFormatting>
  <conditionalFormatting sqref="G152">
    <cfRule type="expression" dxfId="420" priority="1082">
      <formula>G152=""</formula>
    </cfRule>
  </conditionalFormatting>
  <conditionalFormatting sqref="H152">
    <cfRule type="expression" dxfId="419" priority="1081">
      <formula>H152=""</formula>
    </cfRule>
  </conditionalFormatting>
  <conditionalFormatting sqref="H148">
    <cfRule type="expression" dxfId="418" priority="1086">
      <formula>H148=""</formula>
    </cfRule>
  </conditionalFormatting>
  <conditionalFormatting sqref="G156">
    <cfRule type="expression" dxfId="417" priority="1077">
      <formula>G156=""</formula>
    </cfRule>
  </conditionalFormatting>
  <conditionalFormatting sqref="H156">
    <cfRule type="expression" dxfId="416" priority="1076">
      <formula>H156=""</formula>
    </cfRule>
  </conditionalFormatting>
  <conditionalFormatting sqref="F162">
    <cfRule type="expression" dxfId="415" priority="1073">
      <formula>F162=""</formula>
    </cfRule>
  </conditionalFormatting>
  <conditionalFormatting sqref="F159">
    <cfRule type="expression" dxfId="414" priority="1079">
      <formula>F159=""</formula>
    </cfRule>
  </conditionalFormatting>
  <conditionalFormatting sqref="F191">
    <cfRule type="expression" dxfId="413" priority="1039">
      <formula>F191=""</formula>
    </cfRule>
  </conditionalFormatting>
  <conditionalFormatting sqref="F190">
    <cfRule type="expression" dxfId="412" priority="1038">
      <formula>F190=""</formula>
    </cfRule>
  </conditionalFormatting>
  <conditionalFormatting sqref="G160">
    <cfRule type="expression" dxfId="411" priority="1072">
      <formula>G160=""</formula>
    </cfRule>
  </conditionalFormatting>
  <conditionalFormatting sqref="H220">
    <cfRule type="expression" dxfId="410" priority="996">
      <formula>H220=""</formula>
    </cfRule>
  </conditionalFormatting>
  <conditionalFormatting sqref="F163">
    <cfRule type="expression" dxfId="409" priority="1074">
      <formula>F163=""</formula>
    </cfRule>
  </conditionalFormatting>
  <conditionalFormatting sqref="G172">
    <cfRule type="expression" dxfId="408" priority="1057">
      <formula>G172=""</formula>
    </cfRule>
  </conditionalFormatting>
  <conditionalFormatting sqref="F179">
    <cfRule type="expression" dxfId="407" priority="1054">
      <formula>F179=""</formula>
    </cfRule>
  </conditionalFormatting>
  <conditionalFormatting sqref="F178">
    <cfRule type="expression" dxfId="406" priority="1053">
      <formula>F178=""</formula>
    </cfRule>
  </conditionalFormatting>
  <conditionalFormatting sqref="H188">
    <cfRule type="expression" dxfId="405" priority="1036">
      <formula>H188=""</formula>
    </cfRule>
  </conditionalFormatting>
  <conditionalFormatting sqref="F161">
    <cfRule type="expression" dxfId="404" priority="1075">
      <formula>F161=""</formula>
    </cfRule>
  </conditionalFormatting>
  <conditionalFormatting sqref="F174">
    <cfRule type="expression" dxfId="403" priority="1058">
      <formula>F174=""</formula>
    </cfRule>
  </conditionalFormatting>
  <conditionalFormatting sqref="G232">
    <cfRule type="expression" dxfId="402" priority="982">
      <formula>G232=""</formula>
    </cfRule>
  </conditionalFormatting>
  <conditionalFormatting sqref="H172">
    <cfRule type="expression" dxfId="401" priority="1056">
      <formula>H172=""</formula>
    </cfRule>
  </conditionalFormatting>
  <conditionalFormatting sqref="F177">
    <cfRule type="expression" dxfId="400" priority="1055">
      <formula>F177=""</formula>
    </cfRule>
  </conditionalFormatting>
  <conditionalFormatting sqref="F239">
    <cfRule type="expression" dxfId="399" priority="979">
      <formula>F239=""</formula>
    </cfRule>
  </conditionalFormatting>
  <conditionalFormatting sqref="F238">
    <cfRule type="expression" dxfId="398" priority="978">
      <formula>F238=""</formula>
    </cfRule>
  </conditionalFormatting>
  <conditionalFormatting sqref="G176">
    <cfRule type="expression" dxfId="397" priority="1052">
      <formula>G176=""</formula>
    </cfRule>
  </conditionalFormatting>
  <conditionalFormatting sqref="H176">
    <cfRule type="expression" dxfId="396" priority="1051">
      <formula>H176=""</formula>
    </cfRule>
  </conditionalFormatting>
  <conditionalFormatting sqref="G220">
    <cfRule type="expression" dxfId="395" priority="997">
      <formula>G220=""</formula>
    </cfRule>
  </conditionalFormatting>
  <conditionalFormatting sqref="F235">
    <cfRule type="expression" dxfId="394" priority="984">
      <formula>F235=""</formula>
    </cfRule>
  </conditionalFormatting>
  <conditionalFormatting sqref="F185">
    <cfRule type="expression" dxfId="393" priority="1045">
      <formula>F185=""</formula>
    </cfRule>
  </conditionalFormatting>
  <conditionalFormatting sqref="F187">
    <cfRule type="expression" dxfId="392" priority="1044">
      <formula>F187=""</formula>
    </cfRule>
  </conditionalFormatting>
  <conditionalFormatting sqref="F186">
    <cfRule type="expression" dxfId="391" priority="1043">
      <formula>F186=""</formula>
    </cfRule>
  </conditionalFormatting>
  <conditionalFormatting sqref="G184">
    <cfRule type="expression" dxfId="390" priority="1042">
      <formula>G184=""</formula>
    </cfRule>
  </conditionalFormatting>
  <conditionalFormatting sqref="H184">
    <cfRule type="expression" dxfId="389" priority="1041">
      <formula>H184=""</formula>
    </cfRule>
  </conditionalFormatting>
  <conditionalFormatting sqref="F222">
    <cfRule type="expression" dxfId="388" priority="998">
      <formula>F222=""</formula>
    </cfRule>
  </conditionalFormatting>
  <conditionalFormatting sqref="F233">
    <cfRule type="expression" dxfId="387" priority="985">
      <formula>F233=""</formula>
    </cfRule>
  </conditionalFormatting>
  <conditionalFormatting sqref="G228">
    <cfRule type="expression" dxfId="386" priority="987">
      <formula>G228=""</formula>
    </cfRule>
  </conditionalFormatting>
  <conditionalFormatting sqref="G224">
    <cfRule type="expression" dxfId="385" priority="992">
      <formula>G224=""</formula>
    </cfRule>
  </conditionalFormatting>
  <conditionalFormatting sqref="F189">
    <cfRule type="expression" dxfId="384" priority="1040">
      <formula>F189=""</formula>
    </cfRule>
  </conditionalFormatting>
  <conditionalFormatting sqref="H224">
    <cfRule type="expression" dxfId="383" priority="991">
      <formula>H224=""</formula>
    </cfRule>
  </conditionalFormatting>
  <conditionalFormatting sqref="F231">
    <cfRule type="expression" dxfId="382" priority="989">
      <formula>F231=""</formula>
    </cfRule>
  </conditionalFormatting>
  <conditionalFormatting sqref="F227">
    <cfRule type="expression" dxfId="381" priority="994">
      <formula>F227=""</formula>
    </cfRule>
  </conditionalFormatting>
  <conditionalFormatting sqref="F226">
    <cfRule type="expression" dxfId="380" priority="993">
      <formula>F226=""</formula>
    </cfRule>
  </conditionalFormatting>
  <conditionalFormatting sqref="F193">
    <cfRule type="expression" dxfId="379" priority="1035">
      <formula>F193=""</formula>
    </cfRule>
  </conditionalFormatting>
  <conditionalFormatting sqref="H228">
    <cfRule type="expression" dxfId="378" priority="986">
      <formula>H228=""</formula>
    </cfRule>
  </conditionalFormatting>
  <conditionalFormatting sqref="F225">
    <cfRule type="expression" dxfId="377" priority="995">
      <formula>F225=""</formula>
    </cfRule>
  </conditionalFormatting>
  <conditionalFormatting sqref="F230">
    <cfRule type="expression" dxfId="376" priority="988">
      <formula>F230=""</formula>
    </cfRule>
  </conditionalFormatting>
  <conditionalFormatting sqref="F195">
    <cfRule type="expression" dxfId="375" priority="1034">
      <formula>F195=""</formula>
    </cfRule>
  </conditionalFormatting>
  <conditionalFormatting sqref="F234">
    <cfRule type="expression" dxfId="374" priority="983">
      <formula>F234=""</formula>
    </cfRule>
  </conditionalFormatting>
  <conditionalFormatting sqref="F237">
    <cfRule type="expression" dxfId="373" priority="980">
      <formula>F237=""</formula>
    </cfRule>
  </conditionalFormatting>
  <conditionalFormatting sqref="G236">
    <cfRule type="expression" dxfId="372" priority="977">
      <formula>G236=""</formula>
    </cfRule>
  </conditionalFormatting>
  <conditionalFormatting sqref="H232">
    <cfRule type="expression" dxfId="371" priority="981">
      <formula>H232=""</formula>
    </cfRule>
  </conditionalFormatting>
  <conditionalFormatting sqref="H236">
    <cfRule type="expression" dxfId="370" priority="976">
      <formula>H236=""</formula>
    </cfRule>
  </conditionalFormatting>
  <conditionalFormatting sqref="F18">
    <cfRule type="expression" dxfId="369" priority="1213">
      <formula>IF(F18="Název položky","Vyznačit",IF(F18="","Vyznačit",""))="Vyznačit"</formula>
    </cfRule>
  </conditionalFormatting>
  <conditionalFormatting sqref="I18">
    <cfRule type="expression" dxfId="368" priority="1210">
      <formula>I18=""</formula>
    </cfRule>
  </conditionalFormatting>
  <conditionalFormatting sqref="J18">
    <cfRule type="expression" dxfId="367" priority="1209">
      <formula>J18=""</formula>
    </cfRule>
  </conditionalFormatting>
  <conditionalFormatting sqref="F22">
    <cfRule type="expression" dxfId="366" priority="1203">
      <formula>IF(F22="Název položky","Vyznačit",IF(F22="","Vyznačit",""))="Vyznačit"</formula>
    </cfRule>
  </conditionalFormatting>
  <conditionalFormatting sqref="I26">
    <cfRule type="expression" dxfId="365" priority="1190">
      <formula>I26=""</formula>
    </cfRule>
  </conditionalFormatting>
  <conditionalFormatting sqref="J26">
    <cfRule type="expression" dxfId="364" priority="1189">
      <formula>J26=""</formula>
    </cfRule>
  </conditionalFormatting>
  <conditionalFormatting sqref="F26">
    <cfRule type="expression" dxfId="363" priority="1193">
      <formula>IF(F26="Název položky","Vyznačit",IF(F26="","Vyznačit",""))="Vyznačit"</formula>
    </cfRule>
  </conditionalFormatting>
  <conditionalFormatting sqref="F92">
    <cfRule type="expression" dxfId="362" priority="1158">
      <formula>F92=""</formula>
    </cfRule>
  </conditionalFormatting>
  <conditionalFormatting sqref="G90">
    <cfRule type="expression" dxfId="361" priority="1157">
      <formula>G90=""</formula>
    </cfRule>
  </conditionalFormatting>
  <conditionalFormatting sqref="F116">
    <cfRule type="expression" dxfId="360" priority="1128">
      <formula>F116=""</formula>
    </cfRule>
  </conditionalFormatting>
  <conditionalFormatting sqref="G114">
    <cfRule type="expression" dxfId="359" priority="1127">
      <formula>G114=""</formula>
    </cfRule>
  </conditionalFormatting>
  <conditionalFormatting sqref="H114">
    <cfRule type="expression" dxfId="358" priority="1126">
      <formula>H114=""</formula>
    </cfRule>
  </conditionalFormatting>
  <conditionalFormatting sqref="F119">
    <cfRule type="expression" dxfId="357" priority="1125">
      <formula>F119=""</formula>
    </cfRule>
  </conditionalFormatting>
  <conditionalFormatting sqref="G126">
    <cfRule type="expression" dxfId="356" priority="1112">
      <formula>G126=""</formula>
    </cfRule>
  </conditionalFormatting>
  <conditionalFormatting sqref="H126">
    <cfRule type="expression" dxfId="355" priority="1111">
      <formula>H126=""</formula>
    </cfRule>
  </conditionalFormatting>
  <conditionalFormatting sqref="F127">
    <cfRule type="expression" dxfId="354" priority="1115">
      <formula>F127=""</formula>
    </cfRule>
  </conditionalFormatting>
  <conditionalFormatting sqref="F129">
    <cfRule type="expression" dxfId="353" priority="1114">
      <formula>F129=""</formula>
    </cfRule>
  </conditionalFormatting>
  <conditionalFormatting sqref="F128">
    <cfRule type="expression" dxfId="352" priority="1113">
      <formula>F128=""</formula>
    </cfRule>
  </conditionalFormatting>
  <conditionalFormatting sqref="F167">
    <cfRule type="expression" dxfId="351" priority="1069">
      <formula>F167=""</formula>
    </cfRule>
  </conditionalFormatting>
  <conditionalFormatting sqref="H160">
    <cfRule type="expression" dxfId="350" priority="1071">
      <formula>H160=""</formula>
    </cfRule>
  </conditionalFormatting>
  <conditionalFormatting sqref="F165">
    <cfRule type="expression" dxfId="349" priority="1070">
      <formula>F165=""</formula>
    </cfRule>
  </conditionalFormatting>
  <conditionalFormatting sqref="F166">
    <cfRule type="expression" dxfId="348" priority="1068">
      <formula>F166=""</formula>
    </cfRule>
  </conditionalFormatting>
  <conditionalFormatting sqref="G164">
    <cfRule type="expression" dxfId="347" priority="1067">
      <formula>G164=""</formula>
    </cfRule>
  </conditionalFormatting>
  <conditionalFormatting sqref="H164">
    <cfRule type="expression" dxfId="346" priority="1066">
      <formula>H164=""</formula>
    </cfRule>
  </conditionalFormatting>
  <conditionalFormatting sqref="G168">
    <cfRule type="expression" dxfId="345" priority="1062">
      <formula>G168=""</formula>
    </cfRule>
  </conditionalFormatting>
  <conditionalFormatting sqref="H168">
    <cfRule type="expression" dxfId="344" priority="1061">
      <formula>H168=""</formula>
    </cfRule>
  </conditionalFormatting>
  <conditionalFormatting sqref="F173">
    <cfRule type="expression" dxfId="343" priority="1060">
      <formula>F173=""</formula>
    </cfRule>
  </conditionalFormatting>
  <conditionalFormatting sqref="F169">
    <cfRule type="expression" dxfId="342" priority="1065">
      <formula>F169=""</formula>
    </cfRule>
  </conditionalFormatting>
  <conditionalFormatting sqref="F171">
    <cfRule type="expression" dxfId="341" priority="1064">
      <formula>F171=""</formula>
    </cfRule>
  </conditionalFormatting>
  <conditionalFormatting sqref="F170">
    <cfRule type="expression" dxfId="340" priority="1063">
      <formula>F170=""</formula>
    </cfRule>
  </conditionalFormatting>
  <conditionalFormatting sqref="F175">
    <cfRule type="expression" dxfId="339" priority="1059">
      <formula>F175=""</formula>
    </cfRule>
  </conditionalFormatting>
  <conditionalFormatting sqref="H180">
    <cfRule type="expression" dxfId="338" priority="1046">
      <formula>H180=""</formula>
    </cfRule>
  </conditionalFormatting>
  <conditionalFormatting sqref="F183">
    <cfRule type="expression" dxfId="337" priority="1049">
      <formula>F183=""</formula>
    </cfRule>
  </conditionalFormatting>
  <conditionalFormatting sqref="F182">
    <cfRule type="expression" dxfId="336" priority="1048">
      <formula>F182=""</formula>
    </cfRule>
  </conditionalFormatting>
  <conditionalFormatting sqref="G180">
    <cfRule type="expression" dxfId="335" priority="1047">
      <formula>G180=""</formula>
    </cfRule>
  </conditionalFormatting>
  <conditionalFormatting sqref="F194">
    <cfRule type="expression" dxfId="334" priority="1033">
      <formula>F194=""</formula>
    </cfRule>
  </conditionalFormatting>
  <conditionalFormatting sqref="F199">
    <cfRule type="expression" dxfId="333" priority="1029">
      <formula>F199=""</formula>
    </cfRule>
  </conditionalFormatting>
  <conditionalFormatting sqref="G192">
    <cfRule type="expression" dxfId="332" priority="1032">
      <formula>G192=""</formula>
    </cfRule>
  </conditionalFormatting>
  <conditionalFormatting sqref="H192">
    <cfRule type="expression" dxfId="331" priority="1031">
      <formula>H192=""</formula>
    </cfRule>
  </conditionalFormatting>
  <conditionalFormatting sqref="F197">
    <cfRule type="expression" dxfId="330" priority="1030">
      <formula>F197=""</formula>
    </cfRule>
  </conditionalFormatting>
  <conditionalFormatting sqref="F198">
    <cfRule type="expression" dxfId="329" priority="1028">
      <formula>F198=""</formula>
    </cfRule>
  </conditionalFormatting>
  <conditionalFormatting sqref="F203">
    <cfRule type="expression" dxfId="328" priority="1024">
      <formula>F203=""</formula>
    </cfRule>
  </conditionalFormatting>
  <conditionalFormatting sqref="G196">
    <cfRule type="expression" dxfId="327" priority="1027">
      <formula>G196=""</formula>
    </cfRule>
  </conditionalFormatting>
  <conditionalFormatting sqref="H196">
    <cfRule type="expression" dxfId="326" priority="1026">
      <formula>H196=""</formula>
    </cfRule>
  </conditionalFormatting>
  <conditionalFormatting sqref="F201">
    <cfRule type="expression" dxfId="325" priority="1025">
      <formula>F201=""</formula>
    </cfRule>
  </conditionalFormatting>
  <conditionalFormatting sqref="F202">
    <cfRule type="expression" dxfId="324" priority="1023">
      <formula>F202=""</formula>
    </cfRule>
  </conditionalFormatting>
  <conditionalFormatting sqref="G200">
    <cfRule type="expression" dxfId="323" priority="1022">
      <formula>G200=""</formula>
    </cfRule>
  </conditionalFormatting>
  <conditionalFormatting sqref="H200">
    <cfRule type="expression" dxfId="322" priority="1021">
      <formula>H200=""</formula>
    </cfRule>
  </conditionalFormatting>
  <conditionalFormatting sqref="F205">
    <cfRule type="expression" dxfId="321" priority="1020">
      <formula>F205=""</formula>
    </cfRule>
  </conditionalFormatting>
  <conditionalFormatting sqref="H204">
    <cfRule type="expression" dxfId="320" priority="1016">
      <formula>H204=""</formula>
    </cfRule>
  </conditionalFormatting>
  <conditionalFormatting sqref="F207">
    <cfRule type="expression" dxfId="319" priority="1019">
      <formula>F207=""</formula>
    </cfRule>
  </conditionalFormatting>
  <conditionalFormatting sqref="F206">
    <cfRule type="expression" dxfId="318" priority="1018">
      <formula>F206=""</formula>
    </cfRule>
  </conditionalFormatting>
  <conditionalFormatting sqref="G204">
    <cfRule type="expression" dxfId="317" priority="1017">
      <formula>G204=""</formula>
    </cfRule>
  </conditionalFormatting>
  <conditionalFormatting sqref="F209">
    <cfRule type="expression" dxfId="316" priority="1015">
      <formula>F209=""</formula>
    </cfRule>
  </conditionalFormatting>
  <conditionalFormatting sqref="H208">
    <cfRule type="expression" dxfId="315" priority="1011">
      <formula>H208=""</formula>
    </cfRule>
  </conditionalFormatting>
  <conditionalFormatting sqref="F211">
    <cfRule type="expression" dxfId="314" priority="1014">
      <formula>F211=""</formula>
    </cfRule>
  </conditionalFormatting>
  <conditionalFormatting sqref="F210">
    <cfRule type="expression" dxfId="313" priority="1013">
      <formula>F210=""</formula>
    </cfRule>
  </conditionalFormatting>
  <conditionalFormatting sqref="G208">
    <cfRule type="expression" dxfId="312" priority="1012">
      <formula>G208=""</formula>
    </cfRule>
  </conditionalFormatting>
  <conditionalFormatting sqref="F213">
    <cfRule type="expression" dxfId="311" priority="1010">
      <formula>F213=""</formula>
    </cfRule>
  </conditionalFormatting>
  <conditionalFormatting sqref="H212">
    <cfRule type="expression" dxfId="310" priority="1006">
      <formula>H212=""</formula>
    </cfRule>
  </conditionalFormatting>
  <conditionalFormatting sqref="F215">
    <cfRule type="expression" dxfId="309" priority="1009">
      <formula>F215=""</formula>
    </cfRule>
  </conditionalFormatting>
  <conditionalFormatting sqref="F214">
    <cfRule type="expression" dxfId="308" priority="1008">
      <formula>F214=""</formula>
    </cfRule>
  </conditionalFormatting>
  <conditionalFormatting sqref="G212">
    <cfRule type="expression" dxfId="307" priority="1007">
      <formula>G212=""</formula>
    </cfRule>
  </conditionalFormatting>
  <conditionalFormatting sqref="F217">
    <cfRule type="expression" dxfId="306" priority="1005">
      <formula>F217=""</formula>
    </cfRule>
  </conditionalFormatting>
  <conditionalFormatting sqref="H216">
    <cfRule type="expression" dxfId="305" priority="1001">
      <formula>H216=""</formula>
    </cfRule>
  </conditionalFormatting>
  <conditionalFormatting sqref="F219">
    <cfRule type="expression" dxfId="304" priority="1004">
      <formula>F219=""</formula>
    </cfRule>
  </conditionalFormatting>
  <conditionalFormatting sqref="F218">
    <cfRule type="expression" dxfId="303" priority="1003">
      <formula>F218=""</formula>
    </cfRule>
  </conditionalFormatting>
  <conditionalFormatting sqref="G216">
    <cfRule type="expression" dxfId="302" priority="1002">
      <formula>G216=""</formula>
    </cfRule>
  </conditionalFormatting>
  <conditionalFormatting sqref="F221">
    <cfRule type="expression" dxfId="301" priority="1000">
      <formula>F221=""</formula>
    </cfRule>
  </conditionalFormatting>
  <conditionalFormatting sqref="F223">
    <cfRule type="expression" dxfId="300" priority="999">
      <formula>F223=""</formula>
    </cfRule>
  </conditionalFormatting>
  <conditionalFormatting sqref="F229">
    <cfRule type="expression" dxfId="299" priority="990">
      <formula>F229=""</formula>
    </cfRule>
  </conditionalFormatting>
  <conditionalFormatting sqref="I62">
    <cfRule type="expression" dxfId="298" priority="940">
      <formula>I62=""</formula>
    </cfRule>
  </conditionalFormatting>
  <conditionalFormatting sqref="J62">
    <cfRule type="expression" dxfId="297" priority="939">
      <formula>J62=""</formula>
    </cfRule>
  </conditionalFormatting>
  <conditionalFormatting sqref="F63">
    <cfRule type="expression" dxfId="296" priority="937">
      <formula>F63=""</formula>
    </cfRule>
  </conditionalFormatting>
  <conditionalFormatting sqref="D62">
    <cfRule type="expression" dxfId="295" priority="938">
      <formula>D62=""</formula>
    </cfRule>
  </conditionalFormatting>
  <conditionalFormatting sqref="F62">
    <cfRule type="expression" dxfId="294" priority="941">
      <formula>F62=""</formula>
    </cfRule>
  </conditionalFormatting>
  <conditionalFormatting sqref="C62">
    <cfRule type="expression" dxfId="293" priority="942">
      <formula>C62=""</formula>
    </cfRule>
  </conditionalFormatting>
  <conditionalFormatting sqref="F64">
    <cfRule type="expression" dxfId="292" priority="936">
      <formula>F64=""</formula>
    </cfRule>
  </conditionalFormatting>
  <conditionalFormatting sqref="H62">
    <cfRule type="expression" dxfId="291" priority="933">
      <formula>H62=""</formula>
    </cfRule>
  </conditionalFormatting>
  <conditionalFormatting sqref="F65">
    <cfRule type="expression" dxfId="290" priority="935">
      <formula>F65=""</formula>
    </cfRule>
  </conditionalFormatting>
  <conditionalFormatting sqref="G62">
    <cfRule type="expression" dxfId="289" priority="934">
      <formula>G62=""</formula>
    </cfRule>
  </conditionalFormatting>
  <conditionalFormatting sqref="I66">
    <cfRule type="expression" dxfId="288" priority="930">
      <formula>I66=""</formula>
    </cfRule>
  </conditionalFormatting>
  <conditionalFormatting sqref="J66">
    <cfRule type="expression" dxfId="287" priority="929">
      <formula>J66=""</formula>
    </cfRule>
  </conditionalFormatting>
  <conditionalFormatting sqref="F67">
    <cfRule type="expression" dxfId="286" priority="927">
      <formula>F67=""</formula>
    </cfRule>
  </conditionalFormatting>
  <conditionalFormatting sqref="D66">
    <cfRule type="expression" dxfId="285" priority="928">
      <formula>D66=""</formula>
    </cfRule>
  </conditionalFormatting>
  <conditionalFormatting sqref="F66">
    <cfRule type="expression" dxfId="284" priority="931">
      <formula>F66=""</formula>
    </cfRule>
  </conditionalFormatting>
  <conditionalFormatting sqref="C66">
    <cfRule type="expression" dxfId="283" priority="932">
      <formula>C66=""</formula>
    </cfRule>
  </conditionalFormatting>
  <conditionalFormatting sqref="F68">
    <cfRule type="expression" dxfId="282" priority="926">
      <formula>F68=""</formula>
    </cfRule>
  </conditionalFormatting>
  <conditionalFormatting sqref="H66">
    <cfRule type="expression" dxfId="281" priority="923">
      <formula>H66=""</formula>
    </cfRule>
  </conditionalFormatting>
  <conditionalFormatting sqref="F69">
    <cfRule type="expression" dxfId="280" priority="925">
      <formula>F69=""</formula>
    </cfRule>
  </conditionalFormatting>
  <conditionalFormatting sqref="G66">
    <cfRule type="expression" dxfId="279" priority="924">
      <formula>G66=""</formula>
    </cfRule>
  </conditionalFormatting>
  <conditionalFormatting sqref="F241">
    <cfRule type="expression" dxfId="278" priority="922">
      <formula>F241="Název dílu"</formula>
    </cfRule>
  </conditionalFormatting>
  <conditionalFormatting sqref="C241">
    <cfRule type="expression" dxfId="277" priority="921">
      <formula>C241="Kód dílu"</formula>
    </cfRule>
  </conditionalFormatting>
  <conditionalFormatting sqref="F426">
    <cfRule type="expression" dxfId="276" priority="368">
      <formula>F426="Název dílu"</formula>
    </cfRule>
  </conditionalFormatting>
  <conditionalFormatting sqref="C426">
    <cfRule type="expression" dxfId="275" priority="367">
      <formula>C426="Kód dílu"</formula>
    </cfRule>
  </conditionalFormatting>
  <conditionalFormatting sqref="C86">
    <cfRule type="expression" dxfId="274" priority="366">
      <formula>C86=""</formula>
    </cfRule>
  </conditionalFormatting>
  <conditionalFormatting sqref="C122">
    <cfRule type="expression" dxfId="273" priority="365">
      <formula>C122=""</formula>
    </cfRule>
  </conditionalFormatting>
  <conditionalFormatting sqref="C126">
    <cfRule type="expression" dxfId="272" priority="364">
      <formula>C126=""</formula>
    </cfRule>
  </conditionalFormatting>
  <conditionalFormatting sqref="C136">
    <cfRule type="expression" dxfId="271" priority="363">
      <formula>C136=""</formula>
    </cfRule>
  </conditionalFormatting>
  <conditionalFormatting sqref="C172">
    <cfRule type="expression" dxfId="270" priority="362">
      <formula>C172=""</formula>
    </cfRule>
  </conditionalFormatting>
  <conditionalFormatting sqref="C180">
    <cfRule type="expression" dxfId="269" priority="361">
      <formula>C180=""</formula>
    </cfRule>
  </conditionalFormatting>
  <conditionalFormatting sqref="F243">
    <cfRule type="expression" dxfId="268" priority="360">
      <formula>F243=""</formula>
    </cfRule>
  </conditionalFormatting>
  <conditionalFormatting sqref="H242">
    <cfRule type="expression" dxfId="267" priority="356">
      <formula>H242=""</formula>
    </cfRule>
  </conditionalFormatting>
  <conditionalFormatting sqref="F245">
    <cfRule type="expression" dxfId="266" priority="359">
      <formula>F245=""</formula>
    </cfRule>
  </conditionalFormatting>
  <conditionalFormatting sqref="F244">
    <cfRule type="expression" dxfId="265" priority="358">
      <formula>F244=""</formula>
    </cfRule>
  </conditionalFormatting>
  <conditionalFormatting sqref="G242">
    <cfRule type="expression" dxfId="264" priority="357">
      <formula>G242=""</formula>
    </cfRule>
  </conditionalFormatting>
  <conditionalFormatting sqref="F247">
    <cfRule type="expression" dxfId="263" priority="355">
      <formula>F247=""</formula>
    </cfRule>
  </conditionalFormatting>
  <conditionalFormatting sqref="H246">
    <cfRule type="expression" dxfId="262" priority="351">
      <formula>H246=""</formula>
    </cfRule>
  </conditionalFormatting>
  <conditionalFormatting sqref="F249">
    <cfRule type="expression" dxfId="261" priority="354">
      <formula>F249=""</formula>
    </cfRule>
  </conditionalFormatting>
  <conditionalFormatting sqref="F248">
    <cfRule type="expression" dxfId="260" priority="353">
      <formula>F248=""</formula>
    </cfRule>
  </conditionalFormatting>
  <conditionalFormatting sqref="G246">
    <cfRule type="expression" dxfId="259" priority="352">
      <formula>G246=""</formula>
    </cfRule>
  </conditionalFormatting>
  <conditionalFormatting sqref="F251">
    <cfRule type="expression" dxfId="258" priority="350">
      <formula>F251=""</formula>
    </cfRule>
  </conditionalFormatting>
  <conditionalFormatting sqref="H250">
    <cfRule type="expression" dxfId="257" priority="346">
      <formula>H250=""</formula>
    </cfRule>
  </conditionalFormatting>
  <conditionalFormatting sqref="F253">
    <cfRule type="expression" dxfId="256" priority="349">
      <formula>F253=""</formula>
    </cfRule>
  </conditionalFormatting>
  <conditionalFormatting sqref="F252">
    <cfRule type="expression" dxfId="255" priority="348">
      <formula>F252=""</formula>
    </cfRule>
  </conditionalFormatting>
  <conditionalFormatting sqref="G250">
    <cfRule type="expression" dxfId="254" priority="347">
      <formula>G250=""</formula>
    </cfRule>
  </conditionalFormatting>
  <conditionalFormatting sqref="F255">
    <cfRule type="expression" dxfId="253" priority="345">
      <formula>F255=""</formula>
    </cfRule>
  </conditionalFormatting>
  <conditionalFormatting sqref="H254">
    <cfRule type="expression" dxfId="252" priority="341">
      <formula>H254=""</formula>
    </cfRule>
  </conditionalFormatting>
  <conditionalFormatting sqref="F257">
    <cfRule type="expression" dxfId="251" priority="344">
      <formula>F257=""</formula>
    </cfRule>
  </conditionalFormatting>
  <conditionalFormatting sqref="F256">
    <cfRule type="expression" dxfId="250" priority="343">
      <formula>F256=""</formula>
    </cfRule>
  </conditionalFormatting>
  <conditionalFormatting sqref="G254">
    <cfRule type="expression" dxfId="249" priority="342">
      <formula>G254=""</formula>
    </cfRule>
  </conditionalFormatting>
  <conditionalFormatting sqref="F259">
    <cfRule type="expression" dxfId="248" priority="340">
      <formula>F259=""</formula>
    </cfRule>
  </conditionalFormatting>
  <conditionalFormatting sqref="H258">
    <cfRule type="expression" dxfId="247" priority="336">
      <formula>H258=""</formula>
    </cfRule>
  </conditionalFormatting>
  <conditionalFormatting sqref="F261">
    <cfRule type="expression" dxfId="246" priority="339">
      <formula>F261=""</formula>
    </cfRule>
  </conditionalFormatting>
  <conditionalFormatting sqref="F260">
    <cfRule type="expression" dxfId="245" priority="338">
      <formula>F260=""</formula>
    </cfRule>
  </conditionalFormatting>
  <conditionalFormatting sqref="G258">
    <cfRule type="expression" dxfId="244" priority="337">
      <formula>G258=""</formula>
    </cfRule>
  </conditionalFormatting>
  <conditionalFormatting sqref="F263">
    <cfRule type="expression" dxfId="243" priority="335">
      <formula>F263=""</formula>
    </cfRule>
  </conditionalFormatting>
  <conditionalFormatting sqref="H262">
    <cfRule type="expression" dxfId="242" priority="331">
      <formula>H262=""</formula>
    </cfRule>
  </conditionalFormatting>
  <conditionalFormatting sqref="F265">
    <cfRule type="expression" dxfId="241" priority="334">
      <formula>F265=""</formula>
    </cfRule>
  </conditionalFormatting>
  <conditionalFormatting sqref="F264">
    <cfRule type="expression" dxfId="240" priority="333">
      <formula>F264=""</formula>
    </cfRule>
  </conditionalFormatting>
  <conditionalFormatting sqref="G262">
    <cfRule type="expression" dxfId="239" priority="332">
      <formula>G262=""</formula>
    </cfRule>
  </conditionalFormatting>
  <conditionalFormatting sqref="F267">
    <cfRule type="expression" dxfId="238" priority="325">
      <formula>F267=""</formula>
    </cfRule>
  </conditionalFormatting>
  <conditionalFormatting sqref="H266">
    <cfRule type="expression" dxfId="237" priority="321">
      <formula>H266=""</formula>
    </cfRule>
  </conditionalFormatting>
  <conditionalFormatting sqref="F269">
    <cfRule type="expression" dxfId="236" priority="324">
      <formula>F269=""</formula>
    </cfRule>
  </conditionalFormatting>
  <conditionalFormatting sqref="F268">
    <cfRule type="expression" dxfId="235" priority="323">
      <formula>F268=""</formula>
    </cfRule>
  </conditionalFormatting>
  <conditionalFormatting sqref="G266">
    <cfRule type="expression" dxfId="234" priority="322">
      <formula>G266=""</formula>
    </cfRule>
  </conditionalFormatting>
  <conditionalFormatting sqref="F275">
    <cfRule type="expression" dxfId="233" priority="310">
      <formula>F275=""</formula>
    </cfRule>
  </conditionalFormatting>
  <conditionalFormatting sqref="H274">
    <cfRule type="expression" dxfId="232" priority="306">
      <formula>H274=""</formula>
    </cfRule>
  </conditionalFormatting>
  <conditionalFormatting sqref="F277">
    <cfRule type="expression" dxfId="231" priority="309">
      <formula>F277=""</formula>
    </cfRule>
  </conditionalFormatting>
  <conditionalFormatting sqref="F276">
    <cfRule type="expression" dxfId="230" priority="308">
      <formula>F276=""</formula>
    </cfRule>
  </conditionalFormatting>
  <conditionalFormatting sqref="G274">
    <cfRule type="expression" dxfId="229" priority="307">
      <formula>G274=""</formula>
    </cfRule>
  </conditionalFormatting>
  <conditionalFormatting sqref="F291">
    <cfRule type="expression" dxfId="228" priority="300">
      <formula>F291=""</formula>
    </cfRule>
  </conditionalFormatting>
  <conditionalFormatting sqref="H290">
    <cfRule type="expression" dxfId="227" priority="296">
      <formula>H290=""</formula>
    </cfRule>
  </conditionalFormatting>
  <conditionalFormatting sqref="F293">
    <cfRule type="expression" dxfId="226" priority="299">
      <formula>F293=""</formula>
    </cfRule>
  </conditionalFormatting>
  <conditionalFormatting sqref="F292">
    <cfRule type="expression" dxfId="225" priority="298">
      <formula>F292=""</formula>
    </cfRule>
  </conditionalFormatting>
  <conditionalFormatting sqref="G290">
    <cfRule type="expression" dxfId="224" priority="297">
      <formula>G290=""</formula>
    </cfRule>
  </conditionalFormatting>
  <conditionalFormatting sqref="F299">
    <cfRule type="expression" dxfId="223" priority="295">
      <formula>F299=""</formula>
    </cfRule>
  </conditionalFormatting>
  <conditionalFormatting sqref="H298">
    <cfRule type="expression" dxfId="222" priority="291">
      <formula>H298=""</formula>
    </cfRule>
  </conditionalFormatting>
  <conditionalFormatting sqref="F301">
    <cfRule type="expression" dxfId="221" priority="294">
      <formula>F301=""</formula>
    </cfRule>
  </conditionalFormatting>
  <conditionalFormatting sqref="F300">
    <cfRule type="expression" dxfId="220" priority="293">
      <formula>F300=""</formula>
    </cfRule>
  </conditionalFormatting>
  <conditionalFormatting sqref="G298">
    <cfRule type="expression" dxfId="219" priority="292">
      <formula>G298=""</formula>
    </cfRule>
  </conditionalFormatting>
  <conditionalFormatting sqref="F307">
    <cfRule type="expression" dxfId="218" priority="290">
      <formula>F307=""</formula>
    </cfRule>
  </conditionalFormatting>
  <conditionalFormatting sqref="H306">
    <cfRule type="expression" dxfId="217" priority="286">
      <formula>H306=""</formula>
    </cfRule>
  </conditionalFormatting>
  <conditionalFormatting sqref="F309">
    <cfRule type="expression" dxfId="216" priority="289">
      <formula>F309=""</formula>
    </cfRule>
  </conditionalFormatting>
  <conditionalFormatting sqref="F308">
    <cfRule type="expression" dxfId="215" priority="288">
      <formula>F308=""</formula>
    </cfRule>
  </conditionalFormatting>
  <conditionalFormatting sqref="G306">
    <cfRule type="expression" dxfId="214" priority="287">
      <formula>G306=""</formula>
    </cfRule>
  </conditionalFormatting>
  <conditionalFormatting sqref="F311">
    <cfRule type="expression" dxfId="213" priority="275">
      <formula>F311=""</formula>
    </cfRule>
  </conditionalFormatting>
  <conditionalFormatting sqref="H310">
    <cfRule type="expression" dxfId="212" priority="271">
      <formula>H310=""</formula>
    </cfRule>
  </conditionalFormatting>
  <conditionalFormatting sqref="F313">
    <cfRule type="expression" dxfId="211" priority="274">
      <formula>F313=""</formula>
    </cfRule>
  </conditionalFormatting>
  <conditionalFormatting sqref="F312">
    <cfRule type="expression" dxfId="210" priority="273">
      <formula>F312=""</formula>
    </cfRule>
  </conditionalFormatting>
  <conditionalFormatting sqref="G310">
    <cfRule type="expression" dxfId="209" priority="272">
      <formula>G310=""</formula>
    </cfRule>
  </conditionalFormatting>
  <conditionalFormatting sqref="F315">
    <cfRule type="expression" dxfId="208" priority="270">
      <formula>F315=""</formula>
    </cfRule>
  </conditionalFormatting>
  <conditionalFormatting sqref="H314">
    <cfRule type="expression" dxfId="207" priority="266">
      <formula>H314=""</formula>
    </cfRule>
  </conditionalFormatting>
  <conditionalFormatting sqref="F317">
    <cfRule type="expression" dxfId="206" priority="269">
      <formula>F317=""</formula>
    </cfRule>
  </conditionalFormatting>
  <conditionalFormatting sqref="F316">
    <cfRule type="expression" dxfId="205" priority="268">
      <formula>F316=""</formula>
    </cfRule>
  </conditionalFormatting>
  <conditionalFormatting sqref="G314">
    <cfRule type="expression" dxfId="204" priority="267">
      <formula>G314=""</formula>
    </cfRule>
  </conditionalFormatting>
  <conditionalFormatting sqref="F319">
    <cfRule type="expression" dxfId="203" priority="265">
      <formula>F319=""</formula>
    </cfRule>
  </conditionalFormatting>
  <conditionalFormatting sqref="H318">
    <cfRule type="expression" dxfId="202" priority="261">
      <formula>H318=""</formula>
    </cfRule>
  </conditionalFormatting>
  <conditionalFormatting sqref="F321">
    <cfRule type="expression" dxfId="201" priority="264">
      <formula>F321=""</formula>
    </cfRule>
  </conditionalFormatting>
  <conditionalFormatting sqref="F320">
    <cfRule type="expression" dxfId="200" priority="263">
      <formula>F320=""</formula>
    </cfRule>
  </conditionalFormatting>
  <conditionalFormatting sqref="G318">
    <cfRule type="expression" dxfId="199" priority="262">
      <formula>G318=""</formula>
    </cfRule>
  </conditionalFormatting>
  <conditionalFormatting sqref="F323">
    <cfRule type="expression" dxfId="198" priority="260">
      <formula>F323=""</formula>
    </cfRule>
  </conditionalFormatting>
  <conditionalFormatting sqref="H322">
    <cfRule type="expression" dxfId="197" priority="256">
      <formula>H322=""</formula>
    </cfRule>
  </conditionalFormatting>
  <conditionalFormatting sqref="F325">
    <cfRule type="expression" dxfId="196" priority="259">
      <formula>F325=""</formula>
    </cfRule>
  </conditionalFormatting>
  <conditionalFormatting sqref="F324">
    <cfRule type="expression" dxfId="195" priority="258">
      <formula>F324=""</formula>
    </cfRule>
  </conditionalFormatting>
  <conditionalFormatting sqref="G322">
    <cfRule type="expression" dxfId="194" priority="257">
      <formula>G322=""</formula>
    </cfRule>
  </conditionalFormatting>
  <conditionalFormatting sqref="F327">
    <cfRule type="expression" dxfId="193" priority="255">
      <formula>F327=""</formula>
    </cfRule>
  </conditionalFormatting>
  <conditionalFormatting sqref="H326">
    <cfRule type="expression" dxfId="192" priority="251">
      <formula>H326=""</formula>
    </cfRule>
  </conditionalFormatting>
  <conditionalFormatting sqref="F329">
    <cfRule type="expression" dxfId="191" priority="254">
      <formula>F329=""</formula>
    </cfRule>
  </conditionalFormatting>
  <conditionalFormatting sqref="F328">
    <cfRule type="expression" dxfId="190" priority="253">
      <formula>F328=""</formula>
    </cfRule>
  </conditionalFormatting>
  <conditionalFormatting sqref="G326">
    <cfRule type="expression" dxfId="189" priority="252">
      <formula>G326=""</formula>
    </cfRule>
  </conditionalFormatting>
  <conditionalFormatting sqref="F331">
    <cfRule type="expression" dxfId="188" priority="250">
      <formula>F331=""</formula>
    </cfRule>
  </conditionalFormatting>
  <conditionalFormatting sqref="H330">
    <cfRule type="expression" dxfId="187" priority="246">
      <formula>H330=""</formula>
    </cfRule>
  </conditionalFormatting>
  <conditionalFormatting sqref="F333">
    <cfRule type="expression" dxfId="186" priority="249">
      <formula>F333=""</formula>
    </cfRule>
  </conditionalFormatting>
  <conditionalFormatting sqref="F332">
    <cfRule type="expression" dxfId="185" priority="248">
      <formula>F332=""</formula>
    </cfRule>
  </conditionalFormatting>
  <conditionalFormatting sqref="G330">
    <cfRule type="expression" dxfId="184" priority="247">
      <formula>G330=""</formula>
    </cfRule>
  </conditionalFormatting>
  <conditionalFormatting sqref="F335">
    <cfRule type="expression" dxfId="183" priority="245">
      <formula>F335=""</formula>
    </cfRule>
  </conditionalFormatting>
  <conditionalFormatting sqref="H334">
    <cfRule type="expression" dxfId="182" priority="241">
      <formula>H334=""</formula>
    </cfRule>
  </conditionalFormatting>
  <conditionalFormatting sqref="F337">
    <cfRule type="expression" dxfId="181" priority="244">
      <formula>F337=""</formula>
    </cfRule>
  </conditionalFormatting>
  <conditionalFormatting sqref="F336">
    <cfRule type="expression" dxfId="180" priority="243">
      <formula>F336=""</formula>
    </cfRule>
  </conditionalFormatting>
  <conditionalFormatting sqref="G334">
    <cfRule type="expression" dxfId="179" priority="242">
      <formula>G334=""</formula>
    </cfRule>
  </conditionalFormatting>
  <conditionalFormatting sqref="F339">
    <cfRule type="expression" dxfId="178" priority="240">
      <formula>F339=""</formula>
    </cfRule>
  </conditionalFormatting>
  <conditionalFormatting sqref="H338">
    <cfRule type="expression" dxfId="177" priority="236">
      <formula>H338=""</formula>
    </cfRule>
  </conditionalFormatting>
  <conditionalFormatting sqref="F341">
    <cfRule type="expression" dxfId="176" priority="239">
      <formula>F341=""</formula>
    </cfRule>
  </conditionalFormatting>
  <conditionalFormatting sqref="F340">
    <cfRule type="expression" dxfId="175" priority="238">
      <formula>F340=""</formula>
    </cfRule>
  </conditionalFormatting>
  <conditionalFormatting sqref="G338">
    <cfRule type="expression" dxfId="174" priority="237">
      <formula>G338=""</formula>
    </cfRule>
  </conditionalFormatting>
  <conditionalFormatting sqref="F343">
    <cfRule type="expression" dxfId="173" priority="235">
      <formula>F343=""</formula>
    </cfRule>
  </conditionalFormatting>
  <conditionalFormatting sqref="H342">
    <cfRule type="expression" dxfId="172" priority="231">
      <formula>H342=""</formula>
    </cfRule>
  </conditionalFormatting>
  <conditionalFormatting sqref="F345">
    <cfRule type="expression" dxfId="171" priority="234">
      <formula>F345=""</formula>
    </cfRule>
  </conditionalFormatting>
  <conditionalFormatting sqref="F344">
    <cfRule type="expression" dxfId="170" priority="233">
      <formula>F344=""</formula>
    </cfRule>
  </conditionalFormatting>
  <conditionalFormatting sqref="G342">
    <cfRule type="expression" dxfId="169" priority="232">
      <formula>G342=""</formula>
    </cfRule>
  </conditionalFormatting>
  <conditionalFormatting sqref="F347">
    <cfRule type="expression" dxfId="168" priority="230">
      <formula>F347=""</formula>
    </cfRule>
  </conditionalFormatting>
  <conditionalFormatting sqref="H346">
    <cfRule type="expression" dxfId="167" priority="226">
      <formula>H346=""</formula>
    </cfRule>
  </conditionalFormatting>
  <conditionalFormatting sqref="F349">
    <cfRule type="expression" dxfId="166" priority="229">
      <formula>F349=""</formula>
    </cfRule>
  </conditionalFormatting>
  <conditionalFormatting sqref="F348">
    <cfRule type="expression" dxfId="165" priority="228">
      <formula>F348=""</formula>
    </cfRule>
  </conditionalFormatting>
  <conditionalFormatting sqref="G346">
    <cfRule type="expression" dxfId="164" priority="227">
      <formula>G346=""</formula>
    </cfRule>
  </conditionalFormatting>
  <conditionalFormatting sqref="F351">
    <cfRule type="expression" dxfId="163" priority="225">
      <formula>F351=""</formula>
    </cfRule>
  </conditionalFormatting>
  <conditionalFormatting sqref="H350">
    <cfRule type="expression" dxfId="162" priority="221">
      <formula>H350=""</formula>
    </cfRule>
  </conditionalFormatting>
  <conditionalFormatting sqref="F353">
    <cfRule type="expression" dxfId="161" priority="224">
      <formula>F353=""</formula>
    </cfRule>
  </conditionalFormatting>
  <conditionalFormatting sqref="F352">
    <cfRule type="expression" dxfId="160" priority="223">
      <formula>F352=""</formula>
    </cfRule>
  </conditionalFormatting>
  <conditionalFormatting sqref="G350">
    <cfRule type="expression" dxfId="159" priority="222">
      <formula>G350=""</formula>
    </cfRule>
  </conditionalFormatting>
  <conditionalFormatting sqref="F355">
    <cfRule type="expression" dxfId="158" priority="220">
      <formula>F355=""</formula>
    </cfRule>
  </conditionalFormatting>
  <conditionalFormatting sqref="H354">
    <cfRule type="expression" dxfId="157" priority="216">
      <formula>H354=""</formula>
    </cfRule>
  </conditionalFormatting>
  <conditionalFormatting sqref="F357">
    <cfRule type="expression" dxfId="156" priority="219">
      <formula>F357=""</formula>
    </cfRule>
  </conditionalFormatting>
  <conditionalFormatting sqref="F356">
    <cfRule type="expression" dxfId="155" priority="218">
      <formula>F356=""</formula>
    </cfRule>
  </conditionalFormatting>
  <conditionalFormatting sqref="G354">
    <cfRule type="expression" dxfId="154" priority="217">
      <formula>G354=""</formula>
    </cfRule>
  </conditionalFormatting>
  <conditionalFormatting sqref="F359">
    <cfRule type="expression" dxfId="153" priority="215">
      <formula>F359=""</formula>
    </cfRule>
  </conditionalFormatting>
  <conditionalFormatting sqref="H358">
    <cfRule type="expression" dxfId="152" priority="211">
      <formula>H358=""</formula>
    </cfRule>
  </conditionalFormatting>
  <conditionalFormatting sqref="F361">
    <cfRule type="expression" dxfId="151" priority="214">
      <formula>F361=""</formula>
    </cfRule>
  </conditionalFormatting>
  <conditionalFormatting sqref="F360">
    <cfRule type="expression" dxfId="150" priority="213">
      <formula>F360=""</formula>
    </cfRule>
  </conditionalFormatting>
  <conditionalFormatting sqref="G358">
    <cfRule type="expression" dxfId="149" priority="212">
      <formula>G358=""</formula>
    </cfRule>
  </conditionalFormatting>
  <conditionalFormatting sqref="F363">
    <cfRule type="expression" dxfId="148" priority="210">
      <formula>F363=""</formula>
    </cfRule>
  </conditionalFormatting>
  <conditionalFormatting sqref="H362">
    <cfRule type="expression" dxfId="147" priority="206">
      <formula>H362=""</formula>
    </cfRule>
  </conditionalFormatting>
  <conditionalFormatting sqref="F365">
    <cfRule type="expression" dxfId="146" priority="209">
      <formula>F365=""</formula>
    </cfRule>
  </conditionalFormatting>
  <conditionalFormatting sqref="F364">
    <cfRule type="expression" dxfId="145" priority="208">
      <formula>F364=""</formula>
    </cfRule>
  </conditionalFormatting>
  <conditionalFormatting sqref="G362">
    <cfRule type="expression" dxfId="144" priority="207">
      <formula>G362=""</formula>
    </cfRule>
  </conditionalFormatting>
  <conditionalFormatting sqref="F367">
    <cfRule type="expression" dxfId="143" priority="205">
      <formula>F367=""</formula>
    </cfRule>
  </conditionalFormatting>
  <conditionalFormatting sqref="H366">
    <cfRule type="expression" dxfId="142" priority="201">
      <formula>H366=""</formula>
    </cfRule>
  </conditionalFormatting>
  <conditionalFormatting sqref="F369">
    <cfRule type="expression" dxfId="141" priority="204">
      <formula>F369=""</formula>
    </cfRule>
  </conditionalFormatting>
  <conditionalFormatting sqref="F368">
    <cfRule type="expression" dxfId="140" priority="203">
      <formula>F368=""</formula>
    </cfRule>
  </conditionalFormatting>
  <conditionalFormatting sqref="G366">
    <cfRule type="expression" dxfId="139" priority="202">
      <formula>G366=""</formula>
    </cfRule>
  </conditionalFormatting>
  <conditionalFormatting sqref="F371">
    <cfRule type="expression" dxfId="138" priority="200">
      <formula>F371=""</formula>
    </cfRule>
  </conditionalFormatting>
  <conditionalFormatting sqref="H370">
    <cfRule type="expression" dxfId="137" priority="196">
      <formula>H370=""</formula>
    </cfRule>
  </conditionalFormatting>
  <conditionalFormatting sqref="F373">
    <cfRule type="expression" dxfId="136" priority="199">
      <formula>F373=""</formula>
    </cfRule>
  </conditionalFormatting>
  <conditionalFormatting sqref="F372">
    <cfRule type="expression" dxfId="135" priority="198">
      <formula>F372=""</formula>
    </cfRule>
  </conditionalFormatting>
  <conditionalFormatting sqref="G370">
    <cfRule type="expression" dxfId="134" priority="197">
      <formula>G370=""</formula>
    </cfRule>
  </conditionalFormatting>
  <conditionalFormatting sqref="F375">
    <cfRule type="expression" dxfId="133" priority="195">
      <formula>F375=""</formula>
    </cfRule>
  </conditionalFormatting>
  <conditionalFormatting sqref="H374">
    <cfRule type="expression" dxfId="132" priority="191">
      <formula>H374=""</formula>
    </cfRule>
  </conditionalFormatting>
  <conditionalFormatting sqref="F377">
    <cfRule type="expression" dxfId="131" priority="194">
      <formula>F377=""</formula>
    </cfRule>
  </conditionalFormatting>
  <conditionalFormatting sqref="F376">
    <cfRule type="expression" dxfId="130" priority="193">
      <formula>F376=""</formula>
    </cfRule>
  </conditionalFormatting>
  <conditionalFormatting sqref="G374">
    <cfRule type="expression" dxfId="129" priority="192">
      <formula>G374=""</formula>
    </cfRule>
  </conditionalFormatting>
  <conditionalFormatting sqref="F379">
    <cfRule type="expression" dxfId="128" priority="190">
      <formula>F379=""</formula>
    </cfRule>
  </conditionalFormatting>
  <conditionalFormatting sqref="H378">
    <cfRule type="expression" dxfId="127" priority="186">
      <formula>H378=""</formula>
    </cfRule>
  </conditionalFormatting>
  <conditionalFormatting sqref="F381">
    <cfRule type="expression" dxfId="126" priority="189">
      <formula>F381=""</formula>
    </cfRule>
  </conditionalFormatting>
  <conditionalFormatting sqref="F380">
    <cfRule type="expression" dxfId="125" priority="188">
      <formula>F380=""</formula>
    </cfRule>
  </conditionalFormatting>
  <conditionalFormatting sqref="G378">
    <cfRule type="expression" dxfId="124" priority="187">
      <formula>G378=""</formula>
    </cfRule>
  </conditionalFormatting>
  <conditionalFormatting sqref="F383">
    <cfRule type="expression" dxfId="123" priority="185">
      <formula>F383=""</formula>
    </cfRule>
  </conditionalFormatting>
  <conditionalFormatting sqref="H382">
    <cfRule type="expression" dxfId="122" priority="181">
      <formula>H382=""</formula>
    </cfRule>
  </conditionalFormatting>
  <conditionalFormatting sqref="F385">
    <cfRule type="expression" dxfId="121" priority="184">
      <formula>F385=""</formula>
    </cfRule>
  </conditionalFormatting>
  <conditionalFormatting sqref="F384">
    <cfRule type="expression" dxfId="120" priority="183">
      <formula>F384=""</formula>
    </cfRule>
  </conditionalFormatting>
  <conditionalFormatting sqref="G382">
    <cfRule type="expression" dxfId="119" priority="182">
      <formula>G382=""</formula>
    </cfRule>
  </conditionalFormatting>
  <conditionalFormatting sqref="F387">
    <cfRule type="expression" dxfId="118" priority="180">
      <formula>F387=""</formula>
    </cfRule>
  </conditionalFormatting>
  <conditionalFormatting sqref="H386">
    <cfRule type="expression" dxfId="117" priority="176">
      <formula>H386=""</formula>
    </cfRule>
  </conditionalFormatting>
  <conditionalFormatting sqref="F389">
    <cfRule type="expression" dxfId="116" priority="179">
      <formula>F389=""</formula>
    </cfRule>
  </conditionalFormatting>
  <conditionalFormatting sqref="F388">
    <cfRule type="expression" dxfId="115" priority="178">
      <formula>F388=""</formula>
    </cfRule>
  </conditionalFormatting>
  <conditionalFormatting sqref="G386">
    <cfRule type="expression" dxfId="114" priority="177">
      <formula>G386=""</formula>
    </cfRule>
  </conditionalFormatting>
  <conditionalFormatting sqref="F391">
    <cfRule type="expression" dxfId="113" priority="175">
      <formula>F391=""</formula>
    </cfRule>
  </conditionalFormatting>
  <conditionalFormatting sqref="H390">
    <cfRule type="expression" dxfId="112" priority="171">
      <formula>H390=""</formula>
    </cfRule>
  </conditionalFormatting>
  <conditionalFormatting sqref="F393">
    <cfRule type="expression" dxfId="111" priority="174">
      <formula>F393=""</formula>
    </cfRule>
  </conditionalFormatting>
  <conditionalFormatting sqref="F392">
    <cfRule type="expression" dxfId="110" priority="173">
      <formula>F392=""</formula>
    </cfRule>
  </conditionalFormatting>
  <conditionalFormatting sqref="G390">
    <cfRule type="expression" dxfId="109" priority="172">
      <formula>G390=""</formula>
    </cfRule>
  </conditionalFormatting>
  <conditionalFormatting sqref="F395">
    <cfRule type="expression" dxfId="108" priority="170">
      <formula>F395=""</formula>
    </cfRule>
  </conditionalFormatting>
  <conditionalFormatting sqref="H394">
    <cfRule type="expression" dxfId="107" priority="166">
      <formula>H394=""</formula>
    </cfRule>
  </conditionalFormatting>
  <conditionalFormatting sqref="F397">
    <cfRule type="expression" dxfId="106" priority="169">
      <formula>F397=""</formula>
    </cfRule>
  </conditionalFormatting>
  <conditionalFormatting sqref="F396">
    <cfRule type="expression" dxfId="105" priority="168">
      <formula>F396=""</formula>
    </cfRule>
  </conditionalFormatting>
  <conditionalFormatting sqref="G394">
    <cfRule type="expression" dxfId="104" priority="167">
      <formula>G394=""</formula>
    </cfRule>
  </conditionalFormatting>
  <conditionalFormatting sqref="F399">
    <cfRule type="expression" dxfId="103" priority="165">
      <formula>F399=""</formula>
    </cfRule>
  </conditionalFormatting>
  <conditionalFormatting sqref="H398">
    <cfRule type="expression" dxfId="102" priority="161">
      <formula>H398=""</formula>
    </cfRule>
  </conditionalFormatting>
  <conditionalFormatting sqref="F401">
    <cfRule type="expression" dxfId="101" priority="164">
      <formula>F401=""</formula>
    </cfRule>
  </conditionalFormatting>
  <conditionalFormatting sqref="F400">
    <cfRule type="expression" dxfId="100" priority="163">
      <formula>F400=""</formula>
    </cfRule>
  </conditionalFormatting>
  <conditionalFormatting sqref="G398">
    <cfRule type="expression" dxfId="99" priority="162">
      <formula>G398=""</formula>
    </cfRule>
  </conditionalFormatting>
  <conditionalFormatting sqref="F403">
    <cfRule type="expression" dxfId="98" priority="160">
      <formula>F403=""</formula>
    </cfRule>
  </conditionalFormatting>
  <conditionalFormatting sqref="H402">
    <cfRule type="expression" dxfId="97" priority="156">
      <formula>H402=""</formula>
    </cfRule>
  </conditionalFormatting>
  <conditionalFormatting sqref="F405">
    <cfRule type="expression" dxfId="96" priority="159">
      <formula>F405=""</formula>
    </cfRule>
  </conditionalFormatting>
  <conditionalFormatting sqref="F404">
    <cfRule type="expression" dxfId="95" priority="158">
      <formula>F404=""</formula>
    </cfRule>
  </conditionalFormatting>
  <conditionalFormatting sqref="G402">
    <cfRule type="expression" dxfId="94" priority="157">
      <formula>G402=""</formula>
    </cfRule>
  </conditionalFormatting>
  <conditionalFormatting sqref="F407">
    <cfRule type="expression" dxfId="93" priority="155">
      <formula>F407=""</formula>
    </cfRule>
  </conditionalFormatting>
  <conditionalFormatting sqref="H406">
    <cfRule type="expression" dxfId="92" priority="151">
      <formula>H406=""</formula>
    </cfRule>
  </conditionalFormatting>
  <conditionalFormatting sqref="F409">
    <cfRule type="expression" dxfId="91" priority="154">
      <formula>F409=""</formula>
    </cfRule>
  </conditionalFormatting>
  <conditionalFormatting sqref="F408">
    <cfRule type="expression" dxfId="90" priority="153">
      <formula>F408=""</formula>
    </cfRule>
  </conditionalFormatting>
  <conditionalFormatting sqref="G406">
    <cfRule type="expression" dxfId="89" priority="152">
      <formula>G406=""</formula>
    </cfRule>
  </conditionalFormatting>
  <conditionalFormatting sqref="F411">
    <cfRule type="expression" dxfId="88" priority="150">
      <formula>F411=""</formula>
    </cfRule>
  </conditionalFormatting>
  <conditionalFormatting sqref="H410">
    <cfRule type="expression" dxfId="87" priority="146">
      <formula>H410=""</formula>
    </cfRule>
  </conditionalFormatting>
  <conditionalFormatting sqref="F413">
    <cfRule type="expression" dxfId="86" priority="149">
      <formula>F413=""</formula>
    </cfRule>
  </conditionalFormatting>
  <conditionalFormatting sqref="F412">
    <cfRule type="expression" dxfId="85" priority="148">
      <formula>F412=""</formula>
    </cfRule>
  </conditionalFormatting>
  <conditionalFormatting sqref="G410">
    <cfRule type="expression" dxfId="84" priority="147">
      <formula>G410=""</formula>
    </cfRule>
  </conditionalFormatting>
  <conditionalFormatting sqref="F415">
    <cfRule type="expression" dxfId="83" priority="145">
      <formula>F415=""</formula>
    </cfRule>
  </conditionalFormatting>
  <conditionalFormatting sqref="H414">
    <cfRule type="expression" dxfId="82" priority="141">
      <formula>H414=""</formula>
    </cfRule>
  </conditionalFormatting>
  <conditionalFormatting sqref="F417">
    <cfRule type="expression" dxfId="81" priority="144">
      <formula>F417=""</formula>
    </cfRule>
  </conditionalFormatting>
  <conditionalFormatting sqref="F416">
    <cfRule type="expression" dxfId="80" priority="143">
      <formula>F416=""</formula>
    </cfRule>
  </conditionalFormatting>
  <conditionalFormatting sqref="G414">
    <cfRule type="expression" dxfId="79" priority="142">
      <formula>G414=""</formula>
    </cfRule>
  </conditionalFormatting>
  <conditionalFormatting sqref="F419">
    <cfRule type="expression" dxfId="78" priority="140">
      <formula>F419=""</formula>
    </cfRule>
  </conditionalFormatting>
  <conditionalFormatting sqref="H418">
    <cfRule type="expression" dxfId="77" priority="136">
      <formula>H418=""</formula>
    </cfRule>
  </conditionalFormatting>
  <conditionalFormatting sqref="F421">
    <cfRule type="expression" dxfId="76" priority="139">
      <formula>F421=""</formula>
    </cfRule>
  </conditionalFormatting>
  <conditionalFormatting sqref="F420">
    <cfRule type="expression" dxfId="75" priority="138">
      <formula>F420=""</formula>
    </cfRule>
  </conditionalFormatting>
  <conditionalFormatting sqref="G418">
    <cfRule type="expression" dxfId="74" priority="137">
      <formula>G418=""</formula>
    </cfRule>
  </conditionalFormatting>
  <conditionalFormatting sqref="F423">
    <cfRule type="expression" dxfId="73" priority="135">
      <formula>F423=""</formula>
    </cfRule>
  </conditionalFormatting>
  <conditionalFormatting sqref="H422">
    <cfRule type="expression" dxfId="72" priority="131">
      <formula>H422=""</formula>
    </cfRule>
  </conditionalFormatting>
  <conditionalFormatting sqref="F425">
    <cfRule type="expression" dxfId="71" priority="134">
      <formula>F425=""</formula>
    </cfRule>
  </conditionalFormatting>
  <conditionalFormatting sqref="F424">
    <cfRule type="expression" dxfId="70" priority="133">
      <formula>F424=""</formula>
    </cfRule>
  </conditionalFormatting>
  <conditionalFormatting sqref="G422">
    <cfRule type="expression" dxfId="69" priority="132">
      <formula>G422=""</formula>
    </cfRule>
  </conditionalFormatting>
  <conditionalFormatting sqref="F271">
    <cfRule type="expression" dxfId="68" priority="94">
      <formula>F271=""</formula>
    </cfRule>
  </conditionalFormatting>
  <conditionalFormatting sqref="H270">
    <cfRule type="expression" dxfId="67" priority="90">
      <formula>H270=""</formula>
    </cfRule>
  </conditionalFormatting>
  <conditionalFormatting sqref="F273">
    <cfRule type="expression" dxfId="66" priority="93">
      <formula>F273=""</formula>
    </cfRule>
  </conditionalFormatting>
  <conditionalFormatting sqref="F272">
    <cfRule type="expression" dxfId="65" priority="92">
      <formula>F272=""</formula>
    </cfRule>
  </conditionalFormatting>
  <conditionalFormatting sqref="G270">
    <cfRule type="expression" dxfId="64" priority="91">
      <formula>G270=""</formula>
    </cfRule>
  </conditionalFormatting>
  <conditionalFormatting sqref="F279">
    <cfRule type="expression" dxfId="63" priority="89">
      <formula>F279=""</formula>
    </cfRule>
  </conditionalFormatting>
  <conditionalFormatting sqref="H278">
    <cfRule type="expression" dxfId="62" priority="85">
      <formula>H278=""</formula>
    </cfRule>
  </conditionalFormatting>
  <conditionalFormatting sqref="F281">
    <cfRule type="expression" dxfId="61" priority="88">
      <formula>F281=""</formula>
    </cfRule>
  </conditionalFormatting>
  <conditionalFormatting sqref="F280">
    <cfRule type="expression" dxfId="60" priority="87">
      <formula>F280=""</formula>
    </cfRule>
  </conditionalFormatting>
  <conditionalFormatting sqref="G278">
    <cfRule type="expression" dxfId="59" priority="86">
      <formula>G278=""</formula>
    </cfRule>
  </conditionalFormatting>
  <conditionalFormatting sqref="C282">
    <cfRule type="expression" dxfId="58" priority="84">
      <formula>C282=""</formula>
    </cfRule>
  </conditionalFormatting>
  <conditionalFormatting sqref="E282">
    <cfRule type="expression" dxfId="57" priority="83">
      <formula>E282=""</formula>
    </cfRule>
  </conditionalFormatting>
  <conditionalFormatting sqref="F282">
    <cfRule type="expression" dxfId="56" priority="82">
      <formula>F282=""</formula>
    </cfRule>
  </conditionalFormatting>
  <conditionalFormatting sqref="F283">
    <cfRule type="expression" dxfId="55" priority="81">
      <formula>F283=""</formula>
    </cfRule>
  </conditionalFormatting>
  <conditionalFormatting sqref="G282">
    <cfRule type="expression" dxfId="54" priority="80">
      <formula>G282=""</formula>
    </cfRule>
  </conditionalFormatting>
  <conditionalFormatting sqref="H282">
    <cfRule type="expression" dxfId="53" priority="79">
      <formula>H282=""</formula>
    </cfRule>
  </conditionalFormatting>
  <conditionalFormatting sqref="I282">
    <cfRule type="expression" dxfId="52" priority="78">
      <formula>I282=""</formula>
    </cfRule>
  </conditionalFormatting>
  <conditionalFormatting sqref="J282">
    <cfRule type="expression" dxfId="51" priority="77">
      <formula>J282=""</formula>
    </cfRule>
  </conditionalFormatting>
  <conditionalFormatting sqref="D282">
    <cfRule type="expression" dxfId="50" priority="75">
      <formula>D282=""</formula>
    </cfRule>
  </conditionalFormatting>
  <conditionalFormatting sqref="F285">
    <cfRule type="expression" dxfId="49" priority="74">
      <formula>F285=""</formula>
    </cfRule>
  </conditionalFormatting>
  <conditionalFormatting sqref="F284">
    <cfRule type="expression" dxfId="48" priority="73">
      <formula>F284=""</formula>
    </cfRule>
  </conditionalFormatting>
  <conditionalFormatting sqref="C286">
    <cfRule type="expression" dxfId="47" priority="60">
      <formula>C286=""</formula>
    </cfRule>
  </conditionalFormatting>
  <conditionalFormatting sqref="E286">
    <cfRule type="expression" dxfId="46" priority="59">
      <formula>E286=""</formula>
    </cfRule>
  </conditionalFormatting>
  <conditionalFormatting sqref="F286">
    <cfRule type="expression" dxfId="45" priority="58">
      <formula>F286=""</formula>
    </cfRule>
  </conditionalFormatting>
  <conditionalFormatting sqref="F287">
    <cfRule type="expression" dxfId="44" priority="57">
      <formula>F287=""</formula>
    </cfRule>
  </conditionalFormatting>
  <conditionalFormatting sqref="G286">
    <cfRule type="expression" dxfId="43" priority="56">
      <formula>G286=""</formula>
    </cfRule>
  </conditionalFormatting>
  <conditionalFormatting sqref="H286">
    <cfRule type="expression" dxfId="42" priority="55">
      <formula>H286=""</formula>
    </cfRule>
  </conditionalFormatting>
  <conditionalFormatting sqref="I286">
    <cfRule type="expression" dxfId="41" priority="54">
      <formula>I286=""</formula>
    </cfRule>
  </conditionalFormatting>
  <conditionalFormatting sqref="J286">
    <cfRule type="expression" dxfId="40" priority="53">
      <formula>J286=""</formula>
    </cfRule>
  </conditionalFormatting>
  <conditionalFormatting sqref="D286">
    <cfRule type="expression" dxfId="39" priority="51">
      <formula>D286=""</formula>
    </cfRule>
  </conditionalFormatting>
  <conditionalFormatting sqref="F289">
    <cfRule type="expression" dxfId="38" priority="50">
      <formula>F289=""</formula>
    </cfRule>
  </conditionalFormatting>
  <conditionalFormatting sqref="F288">
    <cfRule type="expression" dxfId="37" priority="49">
      <formula>F288=""</formula>
    </cfRule>
  </conditionalFormatting>
  <conditionalFormatting sqref="C294">
    <cfRule type="expression" dxfId="36" priority="24">
      <formula>C294=""</formula>
    </cfRule>
  </conditionalFormatting>
  <conditionalFormatting sqref="E294">
    <cfRule type="expression" dxfId="35" priority="23">
      <formula>E294=""</formula>
    </cfRule>
  </conditionalFormatting>
  <conditionalFormatting sqref="F294">
    <cfRule type="expression" dxfId="34" priority="22">
      <formula>F294=""</formula>
    </cfRule>
  </conditionalFormatting>
  <conditionalFormatting sqref="F295">
    <cfRule type="expression" dxfId="33" priority="21">
      <formula>F295=""</formula>
    </cfRule>
  </conditionalFormatting>
  <conditionalFormatting sqref="G294">
    <cfRule type="expression" dxfId="32" priority="20">
      <formula>G294=""</formula>
    </cfRule>
  </conditionalFormatting>
  <conditionalFormatting sqref="H294">
    <cfRule type="expression" dxfId="31" priority="19">
      <formula>H294=""</formula>
    </cfRule>
  </conditionalFormatting>
  <conditionalFormatting sqref="I294">
    <cfRule type="expression" dxfId="30" priority="18">
      <formula>I294=""</formula>
    </cfRule>
  </conditionalFormatting>
  <conditionalFormatting sqref="J294">
    <cfRule type="expression" dxfId="29" priority="17">
      <formula>J294=""</formula>
    </cfRule>
  </conditionalFormatting>
  <conditionalFormatting sqref="D294">
    <cfRule type="expression" dxfId="28" priority="15">
      <formula>D294=""</formula>
    </cfRule>
  </conditionalFormatting>
  <conditionalFormatting sqref="F297">
    <cfRule type="expression" dxfId="27" priority="14">
      <formula>F297=""</formula>
    </cfRule>
  </conditionalFormatting>
  <conditionalFormatting sqref="F296">
    <cfRule type="expression" dxfId="26" priority="13">
      <formula>F296=""</formula>
    </cfRule>
  </conditionalFormatting>
  <conditionalFormatting sqref="C302">
    <cfRule type="expression" dxfId="25" priority="12">
      <formula>C302=""</formula>
    </cfRule>
  </conditionalFormatting>
  <conditionalFormatting sqref="E302">
    <cfRule type="expression" dxfId="24" priority="11">
      <formula>E302=""</formula>
    </cfRule>
  </conditionalFormatting>
  <conditionalFormatting sqref="F302">
    <cfRule type="expression" dxfId="23" priority="10">
      <formula>F302=""</formula>
    </cfRule>
  </conditionalFormatting>
  <conditionalFormatting sqref="F303">
    <cfRule type="expression" dxfId="22" priority="9">
      <formula>F303=""</formula>
    </cfRule>
  </conditionalFormatting>
  <conditionalFormatting sqref="G302">
    <cfRule type="expression" dxfId="21" priority="8">
      <formula>G302=""</formula>
    </cfRule>
  </conditionalFormatting>
  <conditionalFormatting sqref="H302">
    <cfRule type="expression" dxfId="20" priority="7">
      <formula>H302=""</formula>
    </cfRule>
  </conditionalFormatting>
  <conditionalFormatting sqref="I302">
    <cfRule type="expression" dxfId="19" priority="6">
      <formula>I302=""</formula>
    </cfRule>
  </conditionalFormatting>
  <conditionalFormatting sqref="J302">
    <cfRule type="expression" dxfId="18" priority="5">
      <formula>J302=""</formula>
    </cfRule>
  </conditionalFormatting>
  <conditionalFormatting sqref="D302">
    <cfRule type="expression" dxfId="17" priority="3">
      <formula>D302=""</formula>
    </cfRule>
  </conditionalFormatting>
  <conditionalFormatting sqref="F305">
    <cfRule type="expression" dxfId="16" priority="2">
      <formula>F305=""</formula>
    </cfRule>
  </conditionalFormatting>
  <conditionalFormatting sqref="F304">
    <cfRule type="expression" dxfId="15" priority="1">
      <formula>F304=""</formula>
    </cfRule>
  </conditionalFormatting>
  <dataValidations disablePrompts="1"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26 F132 F136 F140 F144 F148 F152 F156 F160 F164 F168 F172 F176 F180 F184 F188 F192 F196 F200 F204 F208 F220 F224 F228 F232 F236 F212 F216 F102 F110 F90 F94 F98 F62 F66 F282 F286 F294 F302" xr:uid="{00000000-0002-0000-0000-00000A000000}"/>
    <dataValidation type="list" allowBlank="1" showInputMessage="1" showErrorMessage="1" sqref="D132 D136 D140 D144 D148 D152 D156 D160 D164 D168 D172 D176 D180 D184 D188 D192 D196 D200 D204 D208 D220 D224 D228 D232 D236 D212 D216 D102 D110 D90 D94 D98 D62 D66 D282 D286 D294 D302" xr:uid="{78FD8929-D176-4E78-A0B5-5126CF47583D}">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35 F139 F143 F147 F151 F155 F159 F163 F167 F171 F175 F179 F183 F187 F191 F195 F199 F203 F207 F239 F223 F227 F231 F235 F211 F215 F219 F17 F21 F101 F29 F33 F37 F113 F105 F93 F97 F25" xr:uid="{F90758A6-50E4-4B6C-A5EC-3E3648D890BA}"/>
    <dataValidation allowBlank="1" showInputMessage="1" showErrorMessage="1" promptTitle="Výkaz výměr:" prompt="způsob stanovení množství položky, nebo odkaz na příslušnou přílohu dokumentace." sqref="F166 F104 F112 F92 F96 F100" xr:uid="{12DD14D6-2A60-457E-944D-A5209EDC975E}"/>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33 F137 F141 F145 F149 F153 F157 F161 F165 F169 F173 F177 F181 F185 F189 F193 F197 F201 F205 F209 F221 F225 F229 F233 F237 F213 F217 F103 F111 F91 F95 F99 F63 F67 F283 F287 F295 F303" xr:uid="{E9967307-A7D9-4187-888F-284694838FDA}"/>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8" manualBreakCount="8">
    <brk id="49" min="1" max="11" man="1"/>
    <brk id="85" min="1" max="11" man="1"/>
    <brk id="121" min="1" max="11" man="1"/>
    <brk id="155" min="1" max="11" man="1"/>
    <brk id="253" min="1" max="11" man="1"/>
    <brk id="309" min="1" max="11" man="1"/>
    <brk id="361" min="1" max="11" man="1"/>
    <brk id="409" min="1" max="11" man="1"/>
  </rowBreaks>
  <drawing r:id="rId2"/>
  <legacyDrawing r:id="rId3"/>
  <extLst>
    <ext xmlns:x14="http://schemas.microsoft.com/office/spreadsheetml/2009/9/main" uri="{CCE6A557-97BC-4b89-ADB6-D9C93CAAB3DF}">
      <x14:dataValidations xmlns:xm="http://schemas.microsoft.com/office/excel/2006/main" disablePrompts="1"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5" x14ac:dyDescent="0.25"/>
  <cols>
    <col min="1" max="1" width="13.7109375" customWidth="1"/>
    <col min="2" max="2" width="53.85546875" customWidth="1"/>
  </cols>
  <sheetData>
    <row r="1" spans="1:3" ht="15.75" thickTop="1" x14ac:dyDescent="0.25">
      <c r="A1" s="25" t="s">
        <v>35</v>
      </c>
      <c r="B1" s="26" t="s">
        <v>31</v>
      </c>
      <c r="C1" s="31"/>
    </row>
    <row r="2" spans="1:3" x14ac:dyDescent="0.25">
      <c r="A2" s="27" t="s">
        <v>36</v>
      </c>
      <c r="B2" s="28" t="s">
        <v>32</v>
      </c>
      <c r="C2" s="31"/>
    </row>
    <row r="3" spans="1:3" x14ac:dyDescent="0.25">
      <c r="A3" s="27" t="s">
        <v>37</v>
      </c>
      <c r="B3" s="28" t="s">
        <v>33</v>
      </c>
      <c r="C3" s="31"/>
    </row>
    <row r="4" spans="1:3" x14ac:dyDescent="0.25">
      <c r="A4" s="27" t="s">
        <v>38</v>
      </c>
      <c r="B4" s="28" t="s">
        <v>34</v>
      </c>
      <c r="C4" s="31"/>
    </row>
    <row r="5" spans="1:3" x14ac:dyDescent="0.25">
      <c r="A5" s="27" t="s">
        <v>39</v>
      </c>
      <c r="B5" s="28" t="s">
        <v>40</v>
      </c>
      <c r="C5" s="31"/>
    </row>
    <row r="6" spans="1:3" x14ac:dyDescent="0.25">
      <c r="A6" s="27" t="s">
        <v>41</v>
      </c>
      <c r="B6" s="28" t="s">
        <v>42</v>
      </c>
      <c r="C6" s="31"/>
    </row>
    <row r="7" spans="1:3" x14ac:dyDescent="0.25">
      <c r="A7" s="27" t="s">
        <v>43</v>
      </c>
      <c r="B7" s="28" t="s">
        <v>44</v>
      </c>
      <c r="C7" s="31"/>
    </row>
    <row r="8" spans="1:3" x14ac:dyDescent="0.25">
      <c r="A8" s="27" t="s">
        <v>45</v>
      </c>
      <c r="B8" s="28" t="s">
        <v>46</v>
      </c>
      <c r="C8" s="31"/>
    </row>
    <row r="9" spans="1:3" x14ac:dyDescent="0.25">
      <c r="A9" s="27" t="s">
        <v>47</v>
      </c>
      <c r="B9" s="28" t="s">
        <v>48</v>
      </c>
      <c r="C9" s="31"/>
    </row>
    <row r="10" spans="1:3" x14ac:dyDescent="0.25">
      <c r="A10" s="27" t="s">
        <v>49</v>
      </c>
      <c r="B10" s="28" t="s">
        <v>50</v>
      </c>
      <c r="C10" s="31"/>
    </row>
    <row r="11" spans="1:3" x14ac:dyDescent="0.25">
      <c r="A11" s="27" t="s">
        <v>51</v>
      </c>
      <c r="B11" s="28" t="s">
        <v>52</v>
      </c>
      <c r="C11" s="31"/>
    </row>
    <row r="12" spans="1:3" x14ac:dyDescent="0.25">
      <c r="A12" s="27" t="s">
        <v>53</v>
      </c>
      <c r="B12" s="28" t="s">
        <v>54</v>
      </c>
      <c r="C12" s="31"/>
    </row>
    <row r="13" spans="1:3" x14ac:dyDescent="0.25">
      <c r="A13" s="27" t="s">
        <v>55</v>
      </c>
      <c r="B13" s="28" t="s">
        <v>56</v>
      </c>
      <c r="C13" s="31"/>
    </row>
    <row r="14" spans="1:3" ht="25.5" x14ac:dyDescent="0.25">
      <c r="A14" s="27" t="s">
        <v>57</v>
      </c>
      <c r="B14" s="28" t="s">
        <v>58</v>
      </c>
      <c r="C14" s="31"/>
    </row>
    <row r="15" spans="1:3" x14ac:dyDescent="0.25">
      <c r="A15" s="27" t="s">
        <v>59</v>
      </c>
      <c r="B15" s="28" t="s">
        <v>60</v>
      </c>
      <c r="C15" s="31"/>
    </row>
    <row r="16" spans="1:3" x14ac:dyDescent="0.25">
      <c r="A16" s="27" t="s">
        <v>61</v>
      </c>
      <c r="B16" s="28" t="s">
        <v>62</v>
      </c>
      <c r="C16" s="31"/>
    </row>
    <row r="17" spans="1:3" x14ac:dyDescent="0.25">
      <c r="A17" s="27" t="s">
        <v>63</v>
      </c>
      <c r="B17" s="28" t="s">
        <v>64</v>
      </c>
      <c r="C17" s="31"/>
    </row>
    <row r="18" spans="1:3" x14ac:dyDescent="0.25">
      <c r="A18" s="27" t="s">
        <v>65</v>
      </c>
      <c r="B18" s="28" t="s">
        <v>66</v>
      </c>
      <c r="C18" s="31"/>
    </row>
    <row r="19" spans="1:3" x14ac:dyDescent="0.25">
      <c r="A19" s="27" t="s">
        <v>67</v>
      </c>
      <c r="B19" s="28" t="s">
        <v>68</v>
      </c>
      <c r="C19" s="31"/>
    </row>
    <row r="20" spans="1:3" x14ac:dyDescent="0.25">
      <c r="A20" s="27" t="s">
        <v>69</v>
      </c>
      <c r="B20" s="28" t="s">
        <v>70</v>
      </c>
      <c r="C20" s="31"/>
    </row>
    <row r="21" spans="1:3" x14ac:dyDescent="0.25">
      <c r="A21" s="27" t="s">
        <v>71</v>
      </c>
      <c r="B21" s="28" t="s">
        <v>72</v>
      </c>
      <c r="C21" s="31"/>
    </row>
    <row r="22" spans="1:3" x14ac:dyDescent="0.25">
      <c r="A22" s="27" t="s">
        <v>73</v>
      </c>
      <c r="B22" s="28" t="s">
        <v>74</v>
      </c>
      <c r="C22" s="31"/>
    </row>
    <row r="23" spans="1:3" x14ac:dyDescent="0.25">
      <c r="A23" s="27" t="s">
        <v>75</v>
      </c>
      <c r="B23" s="28" t="s">
        <v>76</v>
      </c>
      <c r="C23" s="31"/>
    </row>
    <row r="24" spans="1:3" x14ac:dyDescent="0.25">
      <c r="A24" s="27" t="s">
        <v>77</v>
      </c>
      <c r="B24" s="28" t="s">
        <v>78</v>
      </c>
      <c r="C24" s="31"/>
    </row>
    <row r="25" spans="1:3" ht="15.75" thickBot="1" x14ac:dyDescent="0.3">
      <c r="A25" s="29" t="s">
        <v>79</v>
      </c>
      <c r="B25" s="30" t="s">
        <v>80</v>
      </c>
      <c r="C25" s="31"/>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workbookViewId="0">
      <selection activeCell="D41" sqref="D41"/>
    </sheetView>
  </sheetViews>
  <sheetFormatPr defaultRowHeight="15" x14ac:dyDescent="0.25"/>
  <cols>
    <col min="1" max="1" width="11.710937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1" t="s">
        <v>118</v>
      </c>
      <c r="B8" s="81"/>
      <c r="C8" s="81"/>
      <c r="D8" s="81"/>
      <c r="E8" s="81"/>
      <c r="F8" s="81"/>
      <c r="G8" s="81"/>
      <c r="H8" s="81"/>
      <c r="I8" s="81"/>
      <c r="J8" s="81"/>
      <c r="K8" s="81"/>
      <c r="L8" s="81"/>
      <c r="M8" s="81"/>
    </row>
    <row r="10" spans="1:13" x14ac:dyDescent="0.25">
      <c r="A10" t="s">
        <v>84</v>
      </c>
    </row>
    <row r="11" spans="1:13" x14ac:dyDescent="0.25">
      <c r="A11" s="78">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0" t="s">
        <v>111</v>
      </c>
      <c r="C16" s="80"/>
      <c r="D16" s="80"/>
      <c r="E16" s="80"/>
      <c r="F16" s="80"/>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78">
        <v>43409</v>
      </c>
      <c r="B27" t="s">
        <v>114</v>
      </c>
    </row>
    <row r="28" spans="1:6" x14ac:dyDescent="0.25">
      <c r="A28" s="78">
        <v>43418</v>
      </c>
      <c r="B28" t="s">
        <v>115</v>
      </c>
    </row>
    <row r="29" spans="1:6" x14ac:dyDescent="0.25">
      <c r="C29" t="s">
        <v>116</v>
      </c>
    </row>
    <row r="30" spans="1:6" x14ac:dyDescent="0.25">
      <c r="B30" s="81"/>
      <c r="C30" s="81"/>
      <c r="D30" s="81"/>
      <c r="E30" s="81"/>
      <c r="F30" s="81"/>
    </row>
    <row r="31" spans="1:6" x14ac:dyDescent="0.25">
      <c r="B31" t="s">
        <v>124</v>
      </c>
    </row>
    <row r="32" spans="1:6" x14ac:dyDescent="0.25">
      <c r="B32" t="s">
        <v>117</v>
      </c>
    </row>
    <row r="33" spans="1:6" x14ac:dyDescent="0.25">
      <c r="B33" s="81"/>
      <c r="C33" s="81"/>
      <c r="D33" s="81"/>
      <c r="E33" s="81"/>
      <c r="F33" s="81"/>
    </row>
    <row r="34" spans="1:6" x14ac:dyDescent="0.25">
      <c r="B34" s="81"/>
      <c r="C34" s="81"/>
      <c r="D34" s="81"/>
      <c r="E34" s="81"/>
      <c r="F34" s="81"/>
    </row>
    <row r="35" spans="1:6" x14ac:dyDescent="0.25">
      <c r="A35" s="78">
        <v>43420</v>
      </c>
      <c r="B35" t="s">
        <v>128</v>
      </c>
    </row>
    <row r="36" spans="1:6" x14ac:dyDescent="0.25">
      <c r="C36" t="s">
        <v>127</v>
      </c>
    </row>
    <row r="37" spans="1:6" x14ac:dyDescent="0.25">
      <c r="A37" s="78">
        <v>43423</v>
      </c>
      <c r="B37" t="s">
        <v>129</v>
      </c>
    </row>
    <row r="38" spans="1:6" x14ac:dyDescent="0.25">
      <c r="B38" t="s">
        <v>131</v>
      </c>
    </row>
    <row r="39" spans="1:6" x14ac:dyDescent="0.25">
      <c r="A39" s="78">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4" t="s">
        <v>6</v>
      </c>
      <c r="B1" s="70"/>
      <c r="C1" s="53"/>
      <c r="D1" s="71"/>
      <c r="E1" s="53"/>
      <c r="F1" s="72"/>
      <c r="G1" s="53"/>
      <c r="H1" s="54"/>
      <c r="I1" s="75"/>
      <c r="J1" s="54" t="str">
        <f>IF(I1=0,"",I1*H1)</f>
        <v/>
      </c>
      <c r="K1" s="55"/>
      <c r="L1" s="69">
        <f>ROUND((ROUND(H1,3))*(ROUND(K1,2)),2)</f>
        <v>0</v>
      </c>
    </row>
    <row r="2" spans="1:12" s="1" customFormat="1" ht="12.75" customHeight="1" x14ac:dyDescent="0.25">
      <c r="A2" s="64" t="s">
        <v>5</v>
      </c>
      <c r="B2" s="13"/>
      <c r="F2" s="73"/>
      <c r="G2" s="5"/>
      <c r="H2" s="5"/>
      <c r="I2" s="5"/>
      <c r="J2" s="5"/>
      <c r="K2" s="5"/>
      <c r="L2" s="14"/>
    </row>
    <row r="3" spans="1:12" s="1" customFormat="1" ht="12.75" customHeight="1" x14ac:dyDescent="0.25">
      <c r="A3" s="64" t="s">
        <v>7</v>
      </c>
      <c r="B3" s="13"/>
      <c r="F3" s="74"/>
      <c r="G3" s="5"/>
      <c r="H3" s="5"/>
      <c r="I3" s="5"/>
      <c r="J3" s="5"/>
      <c r="K3" s="5"/>
      <c r="L3" s="14"/>
    </row>
    <row r="4" spans="1:12" s="1" customFormat="1" ht="18" customHeight="1" thickBot="1" x14ac:dyDescent="0.3">
      <c r="A4" s="64" t="s">
        <v>8</v>
      </c>
      <c r="B4" s="15"/>
      <c r="C4" s="12"/>
      <c r="D4" s="12"/>
      <c r="E4" s="12"/>
      <c r="F4" s="98" t="s">
        <v>130</v>
      </c>
      <c r="G4" s="6"/>
      <c r="H4" s="6"/>
      <c r="I4" s="6"/>
      <c r="J4" s="6"/>
      <c r="K4" s="6"/>
      <c r="L4" s="16"/>
    </row>
    <row r="5" spans="1:12" s="1" customFormat="1" ht="48" customHeight="1" thickBot="1" x14ac:dyDescent="0.3">
      <c r="F5" s="20"/>
      <c r="G5" s="5"/>
      <c r="H5" s="5"/>
      <c r="I5" s="5"/>
      <c r="J5" s="5"/>
      <c r="K5" s="5"/>
      <c r="L5" s="6"/>
    </row>
    <row r="6" spans="1:12" s="1" customFormat="1" ht="13.5" thickBot="1" x14ac:dyDescent="0.3">
      <c r="A6" s="1" t="s">
        <v>82</v>
      </c>
      <c r="B6" s="21" t="s">
        <v>83</v>
      </c>
      <c r="C6" s="22"/>
      <c r="D6" s="3"/>
      <c r="E6" s="3"/>
      <c r="F6" s="62" t="s">
        <v>28</v>
      </c>
      <c r="G6" s="22"/>
      <c r="H6" s="22"/>
      <c r="I6" s="22"/>
      <c r="J6" s="22"/>
      <c r="K6" s="22"/>
      <c r="L6" s="76"/>
    </row>
    <row r="7" spans="1:12" s="1" customFormat="1" ht="12" thickBot="1" x14ac:dyDescent="0.3">
      <c r="G7" s="5"/>
      <c r="H7" s="5"/>
      <c r="I7" s="5"/>
      <c r="J7" s="5"/>
      <c r="K7" s="5"/>
      <c r="L7" s="5"/>
    </row>
    <row r="8" spans="1:12" s="1" customFormat="1" ht="15" customHeight="1" thickBot="1" x14ac:dyDescent="0.3">
      <c r="A8" s="1" t="s">
        <v>29</v>
      </c>
      <c r="B8" s="50" t="s">
        <v>19</v>
      </c>
      <c r="C8" s="4"/>
      <c r="D8" s="2"/>
      <c r="E8" s="2"/>
      <c r="F8" s="62" t="s">
        <v>28</v>
      </c>
      <c r="G8" s="4"/>
      <c r="H8" s="4"/>
      <c r="I8" s="4"/>
      <c r="J8" s="4"/>
      <c r="K8" s="4"/>
      <c r="L8" s="77"/>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1701</vt:lpstr>
      <vt:lpstr>Kategorie monitoringu</vt:lpstr>
      <vt:lpstr>změny</vt:lpstr>
      <vt:lpstr>hide</vt:lpstr>
      <vt:lpstr>'PS 1701'!Názvy_tisku</vt:lpstr>
      <vt:lpstr>'PS 1701'!Oblast_tisku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2023-05-11T10:32:13Z</dcterms:modified>
</cp:coreProperties>
</file>